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</sheets>
  <calcPr calcId="145621"/>
</workbook>
</file>

<file path=xl/calcChain.xml><?xml version="1.0" encoding="utf-8"?>
<calcChain xmlns="http://schemas.openxmlformats.org/spreadsheetml/2006/main">
  <c r="I6" i="2" l="1"/>
  <c r="J6" i="2"/>
  <c r="K16" i="2"/>
  <c r="K6" i="2"/>
  <c r="K17" i="2" s="1"/>
  <c r="L7" i="13" l="1"/>
  <c r="L9" i="13"/>
  <c r="L10" i="13"/>
  <c r="L11" i="13"/>
  <c r="L12" i="13"/>
  <c r="L13" i="13"/>
  <c r="L14" i="13"/>
  <c r="L15" i="13"/>
  <c r="L16" i="13"/>
  <c r="L17" i="13"/>
  <c r="L19" i="13"/>
  <c r="L20" i="13"/>
  <c r="L21" i="13"/>
  <c r="L22" i="13"/>
  <c r="L24" i="13"/>
  <c r="L25" i="13"/>
  <c r="L26" i="13"/>
  <c r="L27" i="13"/>
  <c r="L28" i="13"/>
  <c r="L29" i="13"/>
  <c r="L30" i="13"/>
  <c r="L31" i="13"/>
  <c r="K7" i="13"/>
  <c r="K9" i="13"/>
  <c r="K10" i="13"/>
  <c r="K11" i="13"/>
  <c r="K12" i="13"/>
  <c r="K13" i="13"/>
  <c r="K14" i="13"/>
  <c r="K15" i="13"/>
  <c r="K16" i="13"/>
  <c r="K17" i="13"/>
  <c r="K19" i="13"/>
  <c r="K20" i="13"/>
  <c r="K21" i="13"/>
  <c r="K22" i="13"/>
  <c r="K24" i="13"/>
  <c r="K25" i="13"/>
  <c r="K26" i="13"/>
  <c r="K27" i="13"/>
  <c r="K28" i="13"/>
  <c r="K29" i="13"/>
  <c r="K30" i="13"/>
  <c r="K31" i="13"/>
  <c r="J7" i="13"/>
  <c r="J9" i="13"/>
  <c r="J10" i="13"/>
  <c r="J11" i="13"/>
  <c r="J12" i="13"/>
  <c r="J13" i="13"/>
  <c r="J14" i="13"/>
  <c r="J15" i="13"/>
  <c r="J16" i="13"/>
  <c r="J17" i="13"/>
  <c r="J19" i="13"/>
  <c r="J20" i="13"/>
  <c r="J21" i="13"/>
  <c r="J22" i="13"/>
  <c r="J24" i="13"/>
  <c r="J25" i="13"/>
  <c r="J26" i="13"/>
  <c r="J27" i="13"/>
  <c r="J28" i="13"/>
  <c r="J29" i="13"/>
  <c r="J30" i="13"/>
  <c r="J31" i="13"/>
  <c r="I7" i="13"/>
  <c r="I9" i="13"/>
  <c r="I10" i="13"/>
  <c r="I11" i="13"/>
  <c r="I12" i="13"/>
  <c r="I13" i="13"/>
  <c r="I14" i="13"/>
  <c r="I15" i="13"/>
  <c r="I16" i="13"/>
  <c r="I17" i="13"/>
  <c r="I19" i="13"/>
  <c r="I20" i="13"/>
  <c r="I21" i="13"/>
  <c r="I22" i="13"/>
  <c r="I24" i="13"/>
  <c r="I25" i="13"/>
  <c r="I26" i="13"/>
  <c r="I27" i="13"/>
  <c r="I28" i="13"/>
  <c r="I29" i="13"/>
  <c r="I30" i="13"/>
  <c r="I31" i="13"/>
  <c r="H7" i="13"/>
  <c r="H9" i="13"/>
  <c r="H10" i="13"/>
  <c r="H11" i="13"/>
  <c r="H12" i="13"/>
  <c r="H13" i="13"/>
  <c r="H14" i="13"/>
  <c r="H15" i="13"/>
  <c r="H16" i="13"/>
  <c r="H17" i="13"/>
  <c r="H19" i="13"/>
  <c r="H20" i="13"/>
  <c r="H21" i="13"/>
  <c r="H22" i="13"/>
  <c r="H24" i="13"/>
  <c r="H25" i="13"/>
  <c r="H26" i="13"/>
  <c r="H27" i="13"/>
  <c r="H28" i="13"/>
  <c r="H29" i="13"/>
  <c r="H30" i="13"/>
  <c r="H31" i="13"/>
  <c r="I6" i="13"/>
  <c r="J6" i="13"/>
  <c r="K6" i="13"/>
  <c r="L6" i="13"/>
  <c r="H6" i="13"/>
  <c r="E5" i="12"/>
  <c r="F5" i="12"/>
  <c r="B5" i="12"/>
  <c r="H5" i="11"/>
  <c r="H4" i="11"/>
  <c r="G5" i="11"/>
  <c r="G4" i="11"/>
  <c r="D5" i="10"/>
  <c r="D6" i="10"/>
  <c r="D7" i="10"/>
  <c r="D8" i="10"/>
  <c r="D4" i="10"/>
  <c r="E4" i="9"/>
  <c r="E5" i="9"/>
  <c r="E6" i="9"/>
  <c r="E3" i="9"/>
  <c r="F5" i="8"/>
  <c r="F6" i="8"/>
  <c r="F4" i="8"/>
  <c r="I5" i="7"/>
  <c r="I6" i="7"/>
  <c r="I7" i="7"/>
  <c r="I8" i="7"/>
  <c r="I9" i="7"/>
  <c r="I10" i="7"/>
  <c r="I4" i="7"/>
  <c r="H9" i="7"/>
  <c r="H5" i="7"/>
  <c r="H6" i="7"/>
  <c r="H7" i="7"/>
  <c r="H8" i="7"/>
  <c r="H4" i="7"/>
  <c r="H17" i="6"/>
  <c r="H18" i="6"/>
  <c r="H19" i="6"/>
  <c r="H20" i="6"/>
  <c r="H21" i="6"/>
  <c r="H16" i="6"/>
  <c r="G17" i="6"/>
  <c r="G18" i="6"/>
  <c r="G16" i="6"/>
  <c r="G5" i="6"/>
  <c r="H5" i="6"/>
  <c r="G6" i="6"/>
  <c r="H6" i="6"/>
  <c r="G7" i="6"/>
  <c r="H7" i="6"/>
  <c r="H8" i="6"/>
  <c r="H9" i="6"/>
  <c r="H10" i="6"/>
  <c r="H4" i="6"/>
  <c r="G4" i="6"/>
  <c r="I6" i="5"/>
  <c r="I5" i="5"/>
  <c r="H5" i="5"/>
  <c r="E6" i="3"/>
  <c r="E7" i="3"/>
  <c r="E8" i="3"/>
  <c r="E9" i="3"/>
  <c r="E10" i="3"/>
  <c r="E11" i="3"/>
  <c r="E5" i="3"/>
  <c r="E5" i="1"/>
  <c r="E6" i="1"/>
  <c r="E7" i="1"/>
  <c r="E8" i="1"/>
  <c r="E9" i="1"/>
  <c r="E10" i="1"/>
  <c r="E11" i="1"/>
  <c r="E12" i="1"/>
  <c r="E4" i="1"/>
</calcChain>
</file>

<file path=xl/sharedStrings.xml><?xml version="1.0" encoding="utf-8"?>
<sst xmlns="http://schemas.openxmlformats.org/spreadsheetml/2006/main" count="186" uniqueCount="135">
  <si>
    <r>
      <t>-</t>
    </r>
    <r>
      <rPr>
        <b/>
        <sz val="12"/>
        <color theme="1"/>
        <rFont val="B Titr"/>
        <charset val="178"/>
      </rPr>
      <t xml:space="preserve"> هزينه هاي ثابت طرح</t>
    </r>
  </si>
  <si>
    <t>رديف</t>
  </si>
  <si>
    <t>شرح</t>
  </si>
  <si>
    <t>هزينه كل  (ميليون ريال)</t>
  </si>
  <si>
    <t>زمين</t>
  </si>
  <si>
    <t>محوطه سازي و ساختمانها</t>
  </si>
  <si>
    <t>تاسيسات</t>
  </si>
  <si>
    <t>وسايط نقليه</t>
  </si>
  <si>
    <t>ماشين آلات و تجهيزات</t>
  </si>
  <si>
    <t>تجهيزات اداري و كارگاهي</t>
  </si>
  <si>
    <t>هزينه هاي متفرقه و پيش بيني نشده (2 % جمع بالا)</t>
  </si>
  <si>
    <t>هزينه هاي قبل از بهره برداري</t>
  </si>
  <si>
    <t xml:space="preserve">جمع كل </t>
  </si>
  <si>
    <t>ردیف</t>
  </si>
  <si>
    <t>نام ماشين آلات</t>
  </si>
  <si>
    <t>تعداد</t>
  </si>
  <si>
    <t>هزينه كل</t>
  </si>
  <si>
    <t>(ميليون ريال)</t>
  </si>
  <si>
    <t xml:space="preserve">مواد اوليه </t>
  </si>
  <si>
    <t>حقوق و دستمزد</t>
  </si>
  <si>
    <t>سوخت و انرژي</t>
  </si>
  <si>
    <t>تعمير و نگهداري</t>
  </si>
  <si>
    <t>استهلاك</t>
  </si>
  <si>
    <t>پیش بینی نشده (2 درصد ردیفهای 1تا 4)</t>
  </si>
  <si>
    <t>برآورد هزينه هاي جاري طرح</t>
  </si>
  <si>
    <t>مواد اوليه اصلي</t>
  </si>
  <si>
    <t>مصرف ساليانه</t>
  </si>
  <si>
    <t>واحد</t>
  </si>
  <si>
    <t>هزينه واحد</t>
  </si>
  <si>
    <t xml:space="preserve"> ( ريال)</t>
  </si>
  <si>
    <t>سنگ آهک</t>
  </si>
  <si>
    <t>تن</t>
  </si>
  <si>
    <t>حقوق ماهيانه</t>
  </si>
  <si>
    <t>(ريال)</t>
  </si>
  <si>
    <t>حقوق ساليانه</t>
  </si>
  <si>
    <t xml:space="preserve"> (ميليون ريال)</t>
  </si>
  <si>
    <t>مدير طرح</t>
  </si>
  <si>
    <t>كارمند مالي و اداري</t>
  </si>
  <si>
    <t>نگهبان و سرايدار</t>
  </si>
  <si>
    <t>راننده</t>
  </si>
  <si>
    <t>جمع كل</t>
  </si>
  <si>
    <t>مزايا و پاداش و حق بيمه كارفرما</t>
  </si>
  <si>
    <t>مسئول فنی</t>
  </si>
  <si>
    <t>كارگر ماهر</t>
  </si>
  <si>
    <t>كارگر ساده</t>
  </si>
  <si>
    <t xml:space="preserve">مزايا و پاداش و حق بيمه كارفرما </t>
  </si>
  <si>
    <t>گازوئیل</t>
  </si>
  <si>
    <t>لیتر</t>
  </si>
  <si>
    <t>بنزين</t>
  </si>
  <si>
    <t>ليتر</t>
  </si>
  <si>
    <t>برق</t>
  </si>
  <si>
    <t>كيلووات ساعت</t>
  </si>
  <si>
    <t>آب</t>
  </si>
  <si>
    <t>مترمكعب</t>
  </si>
  <si>
    <t>روغن واسكازين</t>
  </si>
  <si>
    <t>ارتباطات</t>
  </si>
  <si>
    <t>---</t>
  </si>
  <si>
    <t>-</t>
  </si>
  <si>
    <t>برآورد میزان سرمایه در گردش طرح</t>
  </si>
  <si>
    <t>مدت (روز)</t>
  </si>
  <si>
    <t>هزينه كل (ميليون ريال)</t>
  </si>
  <si>
    <t xml:space="preserve">هزینه دپوی مواد اوليه </t>
  </si>
  <si>
    <t>تنخواه گردان</t>
  </si>
  <si>
    <t>سرمايه گذاري ثابت</t>
  </si>
  <si>
    <t>سرمايه درگردش</t>
  </si>
  <si>
    <t>مبلغ کل (میلیون ریال)</t>
  </si>
  <si>
    <t>مواد اوليه</t>
  </si>
  <si>
    <t>انرژي و سوخت</t>
  </si>
  <si>
    <t>هزينه پرسنلي</t>
  </si>
  <si>
    <t>هزينه استهلاك ، تعمير و نگهداري سالانه</t>
  </si>
  <si>
    <t>جمع كل :</t>
  </si>
  <si>
    <t>هزینه تولید سالانه</t>
  </si>
  <si>
    <t>پیش بینی فروش کالا</t>
  </si>
  <si>
    <t>مقدار (تن)</t>
  </si>
  <si>
    <t>ارزش واحد (ريال)</t>
  </si>
  <si>
    <t>جمع كل (ميليون ريال)</t>
  </si>
  <si>
    <t>آهک هیدراته</t>
  </si>
  <si>
    <t>آهک زنده</t>
  </si>
  <si>
    <t>جمع ظرفیت تولید :</t>
  </si>
  <si>
    <t>کل فروش :</t>
  </si>
  <si>
    <t>شاخص های مالی طرح</t>
  </si>
  <si>
    <t>سود و زيان ويژه</t>
  </si>
  <si>
    <t>نرخ بازدهي سرمايه</t>
  </si>
  <si>
    <t>دوره بازگشت سرمايه</t>
  </si>
  <si>
    <t>سرانه سرمايه گذاري ثابت</t>
  </si>
  <si>
    <t>سرانه سرمايه گذاري كل</t>
  </si>
  <si>
    <t>جدول محاسبه سود و زیان طرح</t>
  </si>
  <si>
    <t xml:space="preserve">                                                                                                                               * کلیه ارقام به میلیون ریال میباشد</t>
  </si>
  <si>
    <t>جدول پیش بینی سود و زیان</t>
  </si>
  <si>
    <t>سال اول</t>
  </si>
  <si>
    <t>سال دوم</t>
  </si>
  <si>
    <t>سال سوم</t>
  </si>
  <si>
    <t>سال چهارم</t>
  </si>
  <si>
    <t>سال پنجم</t>
  </si>
  <si>
    <t>میزان تولید</t>
  </si>
  <si>
    <t>فروش خالص</t>
  </si>
  <si>
    <t>هزینه های تولید:</t>
  </si>
  <si>
    <t>مواد اولیه</t>
  </si>
  <si>
    <t>حقوق کارکنان تولید</t>
  </si>
  <si>
    <t>انرژی مصرفی</t>
  </si>
  <si>
    <t>نگهداری و تعمیرات</t>
  </si>
  <si>
    <t>پیش بینی نشده تولید</t>
  </si>
  <si>
    <t>استهلاک</t>
  </si>
  <si>
    <t>جمع هزینه های تولید</t>
  </si>
  <si>
    <t>قیمت تمام شده کالای فروش رفته</t>
  </si>
  <si>
    <t>سود نا ویژه</t>
  </si>
  <si>
    <t>هزینه های عملیاتی</t>
  </si>
  <si>
    <t>حقوق کارکنان اداری</t>
  </si>
  <si>
    <t>هزینه های اداری و فروش</t>
  </si>
  <si>
    <t>جمع هزینه های عملیاتی</t>
  </si>
  <si>
    <t>سود عملیاتی</t>
  </si>
  <si>
    <t>هزینه های غیر عملیاتی</t>
  </si>
  <si>
    <t>استهلاک قبل از بهره برداری</t>
  </si>
  <si>
    <t>بیمه دارایی های ثابت</t>
  </si>
  <si>
    <t>جمع هزینه های غیر عملیاتی</t>
  </si>
  <si>
    <t>سود وزیان ویژه قبل از کسر مالیات</t>
  </si>
  <si>
    <t>سود ویژه</t>
  </si>
  <si>
    <t>سود سنواتی</t>
  </si>
  <si>
    <t>سود نا ویژه به فروش</t>
  </si>
  <si>
    <t>سود ویژه به فروش</t>
  </si>
  <si>
    <t>هزینه ارزی</t>
  </si>
  <si>
    <t>(یورو)</t>
  </si>
  <si>
    <t xml:space="preserve">هزینه واحد </t>
  </si>
  <si>
    <r>
      <t xml:space="preserve">تجهيزات </t>
    </r>
    <r>
      <rPr>
        <sz val="11"/>
        <color theme="1"/>
        <rFont val="Times New Roman"/>
        <family val="1"/>
      </rPr>
      <t>Plasma Etching</t>
    </r>
  </si>
  <si>
    <r>
      <t xml:space="preserve">تجهيزات </t>
    </r>
    <r>
      <rPr>
        <sz val="11"/>
        <color theme="1"/>
        <rFont val="Times New Roman"/>
        <family val="1"/>
      </rPr>
      <t>Surface Etching</t>
    </r>
  </si>
  <si>
    <t>کوره سينترينگ</t>
  </si>
  <si>
    <t>تجهيزات ديفوزيون</t>
  </si>
  <si>
    <r>
      <t xml:space="preserve">سلول </t>
    </r>
    <r>
      <rPr>
        <sz val="11"/>
        <color theme="1"/>
        <rFont val="Times New Roman"/>
        <family val="1"/>
      </rPr>
      <t>PSG Cleaner</t>
    </r>
  </si>
  <si>
    <r>
      <t xml:space="preserve">تجهيزات </t>
    </r>
    <r>
      <rPr>
        <sz val="11"/>
        <color theme="1"/>
        <rFont val="Times New Roman"/>
        <family val="1"/>
      </rPr>
      <t>Screen Print</t>
    </r>
  </si>
  <si>
    <t>کوره خشک ساز</t>
  </si>
  <si>
    <r>
      <t xml:space="preserve">کوره </t>
    </r>
    <r>
      <rPr>
        <sz val="11"/>
        <color theme="1"/>
        <rFont val="Times New Roman"/>
        <family val="1"/>
      </rPr>
      <t>PECVD</t>
    </r>
  </si>
  <si>
    <t>سلول تست و طبقه بندی</t>
  </si>
  <si>
    <t>ساير تجهيزات خط توليد</t>
  </si>
  <si>
    <t>هزينه های حمل، گمرکی و نصب (10 درصد)</t>
  </si>
  <si>
    <t>جمع كل  (میلیون ریال)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</si>
</sst>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178"/>
      <scheme val="minor"/>
    </font>
    <font>
      <b/>
      <sz val="14"/>
      <color theme="1"/>
      <name val="B Nazanin"/>
      <charset val="178"/>
    </font>
    <font>
      <b/>
      <sz val="12"/>
      <color theme="1"/>
      <name val="B Titr"/>
      <charset val="178"/>
    </font>
    <font>
      <b/>
      <sz val="12"/>
      <color theme="1"/>
      <name val="B Nazanin"/>
      <charset val="178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sz val="12"/>
      <color theme="1"/>
      <name val="B Nazanin"/>
      <charset val="178"/>
    </font>
    <font>
      <sz val="14"/>
      <color theme="1"/>
      <name val="B Nazanin"/>
      <charset val="178"/>
    </font>
    <font>
      <sz val="11"/>
      <color theme="1"/>
      <name val="B Titr"/>
      <charset val="178"/>
    </font>
    <font>
      <b/>
      <sz val="8"/>
      <color theme="1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FAC09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2" borderId="1" xfId="0" applyFont="1" applyFill="1" applyBorder="1" applyAlignment="1">
      <alignment horizontal="center" vertical="center" readingOrder="2"/>
    </xf>
    <xf numFmtId="0" fontId="3" fillId="2" borderId="2" xfId="0" applyFont="1" applyFill="1" applyBorder="1" applyAlignment="1">
      <alignment horizontal="center" vertical="center" readingOrder="2"/>
    </xf>
    <xf numFmtId="0" fontId="4" fillId="0" borderId="3" xfId="0" applyFont="1" applyBorder="1" applyAlignment="1">
      <alignment horizontal="center" vertical="center" readingOrder="2"/>
    </xf>
    <xf numFmtId="0" fontId="4" fillId="0" borderId="4" xfId="0" applyFont="1" applyBorder="1" applyAlignment="1">
      <alignment horizontal="center" vertical="center" readingOrder="2"/>
    </xf>
    <xf numFmtId="3" fontId="4" fillId="0" borderId="4" xfId="0" applyNumberFormat="1" applyFont="1" applyBorder="1" applyAlignment="1">
      <alignment horizontal="center" vertical="center" readingOrder="2"/>
    </xf>
    <xf numFmtId="0" fontId="5" fillId="2" borderId="7" xfId="0" applyFont="1" applyFill="1" applyBorder="1" applyAlignment="1">
      <alignment horizontal="center" vertical="center" readingOrder="2"/>
    </xf>
    <xf numFmtId="0" fontId="5" fillId="2" borderId="4" xfId="0" applyFont="1" applyFill="1" applyBorder="1" applyAlignment="1">
      <alignment horizontal="center" vertical="center" readingOrder="2"/>
    </xf>
    <xf numFmtId="0" fontId="4" fillId="0" borderId="3" xfId="0" applyFont="1" applyBorder="1" applyAlignment="1">
      <alignment horizontal="center" vertical="center"/>
    </xf>
    <xf numFmtId="3" fontId="4" fillId="3" borderId="4" xfId="0" applyNumberFormat="1" applyFont="1" applyFill="1" applyBorder="1" applyAlignment="1">
      <alignment horizontal="center" vertical="center" wrapText="1" readingOrder="2"/>
    </xf>
    <xf numFmtId="3" fontId="4" fillId="0" borderId="4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 readingOrder="2"/>
    </xf>
    <xf numFmtId="0" fontId="3" fillId="2" borderId="4" xfId="0" applyFont="1" applyFill="1" applyBorder="1" applyAlignment="1">
      <alignment horizontal="center" vertical="center" wrapText="1" readingOrder="2"/>
    </xf>
    <xf numFmtId="0" fontId="6" fillId="0" borderId="3" xfId="0" applyFont="1" applyBorder="1" applyAlignment="1">
      <alignment horizontal="right" vertical="center" readingOrder="2"/>
    </xf>
    <xf numFmtId="0" fontId="5" fillId="2" borderId="7" xfId="0" applyFont="1" applyFill="1" applyBorder="1" applyAlignment="1">
      <alignment horizontal="center" vertical="center" wrapText="1" readingOrder="2"/>
    </xf>
    <xf numFmtId="0" fontId="5" fillId="2" borderId="4" xfId="0" applyFont="1" applyFill="1" applyBorder="1" applyAlignment="1">
      <alignment horizontal="center" vertical="center" wrapText="1" readingOrder="2"/>
    </xf>
    <xf numFmtId="0" fontId="4" fillId="3" borderId="4" xfId="0" applyFont="1" applyFill="1" applyBorder="1" applyAlignment="1">
      <alignment horizontal="center" vertical="center"/>
    </xf>
    <xf numFmtId="3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readingOrder="2"/>
    </xf>
    <xf numFmtId="0" fontId="4" fillId="3" borderId="5" xfId="0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3" borderId="10" xfId="0" applyFont="1" applyFill="1" applyBorder="1" applyAlignment="1">
      <alignment horizontal="center" vertical="center"/>
    </xf>
    <xf numFmtId="3" fontId="4" fillId="3" borderId="1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readingOrder="2"/>
    </xf>
    <xf numFmtId="0" fontId="6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readingOrder="2"/>
    </xf>
    <xf numFmtId="0" fontId="5" fillId="2" borderId="2" xfId="0" applyFont="1" applyFill="1" applyBorder="1" applyAlignment="1">
      <alignment horizontal="center" vertical="center" readingOrder="2"/>
    </xf>
    <xf numFmtId="0" fontId="4" fillId="0" borderId="4" xfId="0" applyFont="1" applyBorder="1" applyAlignment="1">
      <alignment horizontal="right" vertical="center" readingOrder="2"/>
    </xf>
    <xf numFmtId="0" fontId="4" fillId="0" borderId="3" xfId="0" applyFont="1" applyBorder="1" applyAlignment="1">
      <alignment horizontal="right" vertical="center" readingOrder="2"/>
    </xf>
    <xf numFmtId="0" fontId="8" fillId="2" borderId="1" xfId="0" applyFont="1" applyFill="1" applyBorder="1" applyAlignment="1">
      <alignment horizontal="center" vertical="center" readingOrder="2"/>
    </xf>
    <xf numFmtId="0" fontId="8" fillId="2" borderId="2" xfId="0" applyFont="1" applyFill="1" applyBorder="1" applyAlignment="1">
      <alignment horizontal="center" vertical="center" readingOrder="2"/>
    </xf>
    <xf numFmtId="0" fontId="9" fillId="0" borderId="3" xfId="0" applyFont="1" applyBorder="1" applyAlignment="1">
      <alignment horizontal="center" vertical="center" readingOrder="2"/>
    </xf>
    <xf numFmtId="0" fontId="9" fillId="0" borderId="4" xfId="0" applyFont="1" applyBorder="1" applyAlignment="1">
      <alignment horizontal="right" vertical="center" readingOrder="2"/>
    </xf>
    <xf numFmtId="0" fontId="1" fillId="0" borderId="3" xfId="0" applyFont="1" applyBorder="1" applyAlignment="1">
      <alignment horizontal="center" vertical="center" readingOrder="2"/>
    </xf>
    <xf numFmtId="0" fontId="1" fillId="0" borderId="4" xfId="0" applyFont="1" applyBorder="1" applyAlignment="1">
      <alignment horizontal="right" vertical="center" readingOrder="2"/>
    </xf>
    <xf numFmtId="0" fontId="10" fillId="0" borderId="0" xfId="0" applyFont="1"/>
    <xf numFmtId="0" fontId="5" fillId="2" borderId="2" xfId="0" applyFont="1" applyFill="1" applyBorder="1" applyAlignment="1">
      <alignment horizontal="center" vertical="center" wrapText="1" readingOrder="2"/>
    </xf>
    <xf numFmtId="0" fontId="4" fillId="3" borderId="4" xfId="0" applyFont="1" applyFill="1" applyBorder="1" applyAlignment="1">
      <alignment horizontal="right" vertical="center" readingOrder="2"/>
    </xf>
    <xf numFmtId="3" fontId="4" fillId="3" borderId="4" xfId="0" applyNumberFormat="1" applyFont="1" applyFill="1" applyBorder="1" applyAlignment="1">
      <alignment horizontal="center" vertical="center" readingOrder="2"/>
    </xf>
    <xf numFmtId="0" fontId="6" fillId="0" borderId="3" xfId="0" applyFont="1" applyBorder="1" applyAlignment="1">
      <alignment horizontal="center" vertical="center" readingOrder="2"/>
    </xf>
    <xf numFmtId="0" fontId="4" fillId="0" borderId="5" xfId="0" applyFont="1" applyBorder="1" applyAlignment="1">
      <alignment horizontal="center" vertical="center" readingOrder="2"/>
    </xf>
    <xf numFmtId="3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 readingOrder="2"/>
    </xf>
    <xf numFmtId="0" fontId="12" fillId="4" borderId="12" xfId="0" applyFont="1" applyFill="1" applyBorder="1" applyAlignment="1">
      <alignment horizontal="center" vertical="center" wrapText="1" readingOrder="2"/>
    </xf>
    <xf numFmtId="0" fontId="13" fillId="0" borderId="4" xfId="0" applyFont="1" applyBorder="1" applyAlignment="1">
      <alignment horizontal="center" vertical="center" wrapText="1" readingOrder="2"/>
    </xf>
    <xf numFmtId="0" fontId="13" fillId="0" borderId="4" xfId="0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 wrapText="1" readingOrder="2"/>
    </xf>
    <xf numFmtId="0" fontId="13" fillId="5" borderId="3" xfId="0" applyFont="1" applyFill="1" applyBorder="1" applyAlignment="1">
      <alignment horizontal="center" vertical="center" wrapText="1" readingOrder="2"/>
    </xf>
    <xf numFmtId="0" fontId="12" fillId="4" borderId="8" xfId="0" applyFont="1" applyFill="1" applyBorder="1" applyAlignment="1">
      <alignment horizontal="center" vertical="center" wrapText="1" readingOrder="2"/>
    </xf>
    <xf numFmtId="0" fontId="12" fillId="4" borderId="9" xfId="0" applyFont="1" applyFill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center" vertical="center" readingOrder="2"/>
    </xf>
    <xf numFmtId="0" fontId="5" fillId="2" borderId="6" xfId="0" applyFont="1" applyFill="1" applyBorder="1" applyAlignment="1">
      <alignment horizontal="center" vertical="center" readingOrder="2"/>
    </xf>
    <xf numFmtId="0" fontId="5" fillId="2" borderId="3" xfId="0" applyFont="1" applyFill="1" applyBorder="1" applyAlignment="1">
      <alignment horizontal="center" vertical="center" readingOrder="2"/>
    </xf>
    <xf numFmtId="0" fontId="4" fillId="0" borderId="2" xfId="0" applyFont="1" applyBorder="1" applyAlignment="1">
      <alignment horizontal="center" vertical="center" wrapText="1" readingOrder="2"/>
    </xf>
    <xf numFmtId="0" fontId="4" fillId="0" borderId="8" xfId="0" applyFont="1" applyBorder="1" applyAlignment="1">
      <alignment horizontal="center" vertical="center" wrapText="1" readingOrder="2"/>
    </xf>
    <xf numFmtId="0" fontId="2" fillId="0" borderId="5" xfId="0" applyFont="1" applyBorder="1" applyAlignment="1">
      <alignment horizontal="center" vertical="center" readingOrder="2"/>
    </xf>
    <xf numFmtId="0" fontId="3" fillId="2" borderId="6" xfId="0" applyFont="1" applyFill="1" applyBorder="1" applyAlignment="1">
      <alignment horizontal="center" vertical="center" readingOrder="2"/>
    </xf>
    <xf numFmtId="0" fontId="3" fillId="2" borderId="3" xfId="0" applyFont="1" applyFill="1" applyBorder="1" applyAlignment="1">
      <alignment horizontal="center" vertical="center" readingOrder="2"/>
    </xf>
    <xf numFmtId="0" fontId="4" fillId="0" borderId="2" xfId="0" applyFont="1" applyBorder="1" applyAlignment="1">
      <alignment horizontal="center" vertical="center" readingOrder="2"/>
    </xf>
    <xf numFmtId="0" fontId="4" fillId="0" borderId="8" xfId="0" applyFont="1" applyBorder="1" applyAlignment="1">
      <alignment horizontal="center" vertical="center" readingOrder="2"/>
    </xf>
    <xf numFmtId="0" fontId="4" fillId="0" borderId="9" xfId="0" applyFont="1" applyBorder="1" applyAlignment="1">
      <alignment horizontal="center" vertical="center" readingOrder="2"/>
    </xf>
    <xf numFmtId="0" fontId="5" fillId="2" borderId="6" xfId="0" applyFont="1" applyFill="1" applyBorder="1" applyAlignment="1">
      <alignment horizontal="center" vertical="center" wrapText="1" readingOrder="2"/>
    </xf>
    <xf numFmtId="0" fontId="5" fillId="2" borderId="3" xfId="0" applyFont="1" applyFill="1" applyBorder="1" applyAlignment="1">
      <alignment horizontal="center" vertical="center" wrapText="1" readingOrder="2"/>
    </xf>
    <xf numFmtId="0" fontId="4" fillId="0" borderId="2" xfId="0" applyFont="1" applyBorder="1" applyAlignment="1">
      <alignment horizontal="right" vertical="center" readingOrder="2"/>
    </xf>
    <xf numFmtId="0" fontId="4" fillId="0" borderId="9" xfId="0" applyFont="1" applyBorder="1" applyAlignment="1">
      <alignment horizontal="right" vertical="center" readingOrder="2"/>
    </xf>
    <xf numFmtId="0" fontId="12" fillId="4" borderId="12" xfId="0" applyFont="1" applyFill="1" applyBorder="1" applyAlignment="1">
      <alignment horizontal="center" vertical="center" wrapText="1" readingOrder="2"/>
    </xf>
    <xf numFmtId="0" fontId="12" fillId="4" borderId="8" xfId="0" applyFont="1" applyFill="1" applyBorder="1" applyAlignment="1">
      <alignment horizontal="center" vertical="center" wrapText="1" readingOrder="2"/>
    </xf>
    <xf numFmtId="0" fontId="12" fillId="4" borderId="9" xfId="0" applyFont="1" applyFill="1" applyBorder="1" applyAlignment="1">
      <alignment horizontal="center" vertical="center" wrapText="1" readingOrder="2"/>
    </xf>
    <xf numFmtId="0" fontId="2" fillId="0" borderId="0" xfId="0" applyFont="1" applyAlignment="1">
      <alignment horizontal="right" vertical="center" readingOrder="2"/>
    </xf>
    <xf numFmtId="0" fontId="4" fillId="2" borderId="7" xfId="0" applyFont="1" applyFill="1" applyBorder="1" applyAlignment="1">
      <alignment horizontal="center" vertical="center" readingOrder="2"/>
    </xf>
    <xf numFmtId="0" fontId="4" fillId="2" borderId="7" xfId="0" applyFont="1" applyFill="1" applyBorder="1" applyAlignment="1">
      <alignment horizontal="center" vertical="center" wrapText="1" readingOrder="2"/>
    </xf>
    <xf numFmtId="0" fontId="4" fillId="2" borderId="4" xfId="0" applyFont="1" applyFill="1" applyBorder="1" applyAlignment="1">
      <alignment horizontal="center" vertical="center" wrapText="1" readingOrder="2"/>
    </xf>
    <xf numFmtId="0" fontId="4" fillId="2" borderId="4" xfId="0" applyFont="1" applyFill="1" applyBorder="1" applyAlignment="1">
      <alignment horizontal="center" vertical="center" readingOrder="2"/>
    </xf>
    <xf numFmtId="0" fontId="4" fillId="0" borderId="4" xfId="0" applyFont="1" applyBorder="1" applyAlignment="1">
      <alignment horizontal="center" vertical="center" wrapText="1" readingOrder="2"/>
    </xf>
    <xf numFmtId="0" fontId="4" fillId="0" borderId="4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readingOrder="2"/>
    </xf>
    <xf numFmtId="0" fontId="4" fillId="2" borderId="3" xfId="0" applyFont="1" applyFill="1" applyBorder="1" applyAlignment="1">
      <alignment horizontal="center" vertical="center" readingOrder="2"/>
    </xf>
    <xf numFmtId="0" fontId="4" fillId="2" borderId="7" xfId="0" applyFont="1" applyFill="1" applyBorder="1" applyAlignment="1">
      <alignment horizontal="center" vertical="center" readingOrder="2"/>
    </xf>
    <xf numFmtId="0" fontId="4" fillId="2" borderId="14" xfId="0" applyFont="1" applyFill="1" applyBorder="1" applyAlignment="1">
      <alignment horizontal="center" vertical="center" readingOrder="2"/>
    </xf>
    <xf numFmtId="0" fontId="4" fillId="2" borderId="4" xfId="0" applyFont="1" applyFill="1" applyBorder="1" applyAlignment="1">
      <alignment horizontal="center" vertical="center" readingOrder="2"/>
    </xf>
    <xf numFmtId="0" fontId="4" fillId="2" borderId="10" xfId="0" applyFont="1" applyFill="1" applyBorder="1" applyAlignment="1">
      <alignment horizontal="center" vertical="center" readingOrder="2"/>
    </xf>
    <xf numFmtId="0" fontId="4" fillId="3" borderId="2" xfId="0" applyFont="1" applyFill="1" applyBorder="1" applyAlignment="1">
      <alignment horizontal="center" vertical="center" wrapText="1" readingOrder="2"/>
    </xf>
    <xf numFmtId="0" fontId="4" fillId="3" borderId="9" xfId="0" applyFont="1" applyFill="1" applyBorder="1" applyAlignment="1">
      <alignment horizontal="center" vertical="center" wrapText="1" readingOrder="2"/>
    </xf>
    <xf numFmtId="0" fontId="4" fillId="3" borderId="6" xfId="0" applyFont="1" applyFill="1" applyBorder="1" applyAlignment="1">
      <alignment horizontal="center" vertical="center" wrapText="1" readingOrder="2"/>
    </xf>
    <xf numFmtId="0" fontId="4" fillId="3" borderId="11" xfId="0" applyFont="1" applyFill="1" applyBorder="1" applyAlignment="1">
      <alignment horizontal="center" vertical="center" wrapText="1" readingOrder="2"/>
    </xf>
    <xf numFmtId="0" fontId="4" fillId="3" borderId="3" xfId="0" applyFont="1" applyFill="1" applyBorder="1" applyAlignment="1">
      <alignment horizontal="center" vertical="center" wrapText="1" readingOrder="2"/>
    </xf>
    <xf numFmtId="0" fontId="4" fillId="0" borderId="13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  <xf numFmtId="0" fontId="4" fillId="0" borderId="4" xfId="0" applyFont="1" applyBorder="1" applyAlignment="1">
      <alignment horizontal="center" vertical="center" wrapText="1" readingOrder="2"/>
    </xf>
    <xf numFmtId="0" fontId="4" fillId="0" borderId="9" xfId="0" applyFont="1" applyBorder="1" applyAlignment="1">
      <alignment horizontal="center" vertical="center" wrapText="1" readingOrder="2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rightToLeft="1" workbookViewId="0">
      <selection activeCell="E4" sqref="E4:E12"/>
    </sheetView>
  </sheetViews>
  <sheetFormatPr defaultRowHeight="15"/>
  <cols>
    <col min="2" max="2" width="7" customWidth="1"/>
    <col min="3" max="3" width="26.42578125" customWidth="1"/>
    <col min="4" max="4" width="20" customWidth="1"/>
  </cols>
  <sheetData>
    <row r="2" spans="2:5" ht="26.25" thickBot="1">
      <c r="B2" s="61" t="s">
        <v>0</v>
      </c>
      <c r="C2" s="61"/>
      <c r="D2" s="61"/>
    </row>
    <row r="3" spans="2:5" ht="21.75" thickBot="1">
      <c r="B3" s="1" t="s">
        <v>1</v>
      </c>
      <c r="C3" s="2" t="s">
        <v>2</v>
      </c>
      <c r="D3" s="2" t="s">
        <v>3</v>
      </c>
    </row>
    <row r="4" spans="2:5" ht="18.75" thickBot="1">
      <c r="B4" s="3">
        <v>1</v>
      </c>
      <c r="C4" s="4" t="s">
        <v>4</v>
      </c>
      <c r="D4" s="3">
        <v>245</v>
      </c>
      <c r="E4">
        <f>D4*2</f>
        <v>490</v>
      </c>
    </row>
    <row r="5" spans="2:5" ht="18.75" thickBot="1">
      <c r="B5" s="3">
        <v>2</v>
      </c>
      <c r="C5" s="4" t="s">
        <v>5</v>
      </c>
      <c r="D5" s="3">
        <v>18135</v>
      </c>
      <c r="E5">
        <f t="shared" ref="E5:E12" si="0">D5*2</f>
        <v>36270</v>
      </c>
    </row>
    <row r="6" spans="2:5" ht="18.75" thickBot="1">
      <c r="B6" s="3">
        <v>3</v>
      </c>
      <c r="C6" s="4" t="s">
        <v>6</v>
      </c>
      <c r="D6" s="3">
        <v>7399</v>
      </c>
      <c r="E6">
        <f t="shared" si="0"/>
        <v>14798</v>
      </c>
    </row>
    <row r="7" spans="2:5" ht="18.75" thickBot="1">
      <c r="B7" s="3">
        <v>4</v>
      </c>
      <c r="C7" s="4" t="s">
        <v>7</v>
      </c>
      <c r="D7" s="3">
        <v>1675</v>
      </c>
      <c r="E7">
        <f t="shared" si="0"/>
        <v>3350</v>
      </c>
    </row>
    <row r="8" spans="2:5" ht="18.75" thickBot="1">
      <c r="B8" s="3">
        <v>5</v>
      </c>
      <c r="C8" s="4" t="s">
        <v>8</v>
      </c>
      <c r="D8" s="3">
        <v>1364933</v>
      </c>
      <c r="E8">
        <f t="shared" si="0"/>
        <v>2729866</v>
      </c>
    </row>
    <row r="9" spans="2:5" ht="18.75" thickBot="1">
      <c r="B9" s="3">
        <v>6</v>
      </c>
      <c r="C9" s="4" t="s">
        <v>9</v>
      </c>
      <c r="D9" s="3">
        <v>485</v>
      </c>
      <c r="E9">
        <f t="shared" si="0"/>
        <v>970</v>
      </c>
    </row>
    <row r="10" spans="2:5" ht="18.75" thickBot="1">
      <c r="B10" s="3">
        <v>7</v>
      </c>
      <c r="C10" s="4" t="s">
        <v>10</v>
      </c>
      <c r="D10" s="3">
        <v>27857</v>
      </c>
      <c r="E10">
        <f t="shared" si="0"/>
        <v>55714</v>
      </c>
    </row>
    <row r="11" spans="2:5" ht="18.75" thickBot="1">
      <c r="B11" s="3">
        <v>8</v>
      </c>
      <c r="C11" s="4" t="s">
        <v>11</v>
      </c>
      <c r="D11" s="3">
        <v>46797</v>
      </c>
      <c r="E11">
        <f t="shared" si="0"/>
        <v>93594</v>
      </c>
    </row>
    <row r="12" spans="2:5" ht="18.75" thickBot="1">
      <c r="B12" s="3"/>
      <c r="C12" s="4" t="s">
        <v>12</v>
      </c>
      <c r="D12" s="3">
        <v>1467526</v>
      </c>
      <c r="E12">
        <f t="shared" si="0"/>
        <v>2935052</v>
      </c>
    </row>
  </sheetData>
  <mergeCells count="1">
    <mergeCell ref="B2:D2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rightToLeft="1" workbookViewId="0">
      <selection activeCell="D4" sqref="D4:D8"/>
    </sheetView>
  </sheetViews>
  <sheetFormatPr defaultRowHeight="15"/>
  <cols>
    <col min="2" max="2" width="30.7109375" customWidth="1"/>
    <col min="3" max="3" width="13.85546875" customWidth="1"/>
  </cols>
  <sheetData>
    <row r="2" spans="2:4" ht="23.25" thickBot="1">
      <c r="B2" s="43" t="s">
        <v>71</v>
      </c>
    </row>
    <row r="3" spans="2:4" ht="20.25" thickBot="1">
      <c r="B3" s="33" t="s">
        <v>2</v>
      </c>
      <c r="C3" s="34" t="s">
        <v>65</v>
      </c>
    </row>
    <row r="4" spans="2:4" ht="18.75" thickBot="1">
      <c r="B4" s="36" t="s">
        <v>66</v>
      </c>
      <c r="C4" s="5">
        <v>10886</v>
      </c>
      <c r="D4">
        <f>C4*2</f>
        <v>21772</v>
      </c>
    </row>
    <row r="5" spans="2:4" ht="18.75" thickBot="1">
      <c r="B5" s="36" t="s">
        <v>67</v>
      </c>
      <c r="C5" s="5">
        <v>2474</v>
      </c>
      <c r="D5">
        <f t="shared" ref="D5:D8" si="0">C5*2</f>
        <v>4948</v>
      </c>
    </row>
    <row r="6" spans="2:4" ht="18.75" thickBot="1">
      <c r="B6" s="36" t="s">
        <v>68</v>
      </c>
      <c r="C6" s="5">
        <v>13890</v>
      </c>
      <c r="D6">
        <f t="shared" si="0"/>
        <v>27780</v>
      </c>
    </row>
    <row r="7" spans="2:4" ht="18.75" thickBot="1">
      <c r="B7" s="36" t="s">
        <v>69</v>
      </c>
      <c r="C7" s="5">
        <v>4827</v>
      </c>
      <c r="D7">
        <f t="shared" si="0"/>
        <v>9654</v>
      </c>
    </row>
    <row r="8" spans="2:4" ht="18.75" thickBot="1">
      <c r="B8" s="36" t="s">
        <v>70</v>
      </c>
      <c r="C8" s="5">
        <v>32077</v>
      </c>
      <c r="D8">
        <f t="shared" si="0"/>
        <v>64154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"/>
  <sheetViews>
    <sheetView rightToLeft="1" workbookViewId="0">
      <selection activeCell="I8" sqref="I8"/>
    </sheetView>
  </sheetViews>
  <sheetFormatPr defaultRowHeight="15"/>
  <cols>
    <col min="2" max="2" width="7.7109375" customWidth="1"/>
    <col min="3" max="6" width="18" customWidth="1"/>
  </cols>
  <sheetData>
    <row r="2" spans="2:8" ht="26.25" thickBot="1">
      <c r="B2" s="66" t="s">
        <v>72</v>
      </c>
      <c r="C2" s="66"/>
      <c r="D2" s="66"/>
      <c r="E2" s="66"/>
      <c r="F2" s="66"/>
    </row>
    <row r="3" spans="2:8" ht="20.25" thickBot="1">
      <c r="B3" s="33" t="s">
        <v>1</v>
      </c>
      <c r="C3" s="34" t="s">
        <v>2</v>
      </c>
      <c r="D3" s="44" t="s">
        <v>73</v>
      </c>
      <c r="E3" s="34" t="s">
        <v>74</v>
      </c>
      <c r="F3" s="34" t="s">
        <v>75</v>
      </c>
    </row>
    <row r="4" spans="2:8" ht="18.75" thickBot="1">
      <c r="B4" s="3">
        <v>1</v>
      </c>
      <c r="C4" s="45" t="s">
        <v>76</v>
      </c>
      <c r="D4" s="9">
        <v>17280</v>
      </c>
      <c r="E4" s="46">
        <v>2000000</v>
      </c>
      <c r="F4" s="46">
        <v>34560</v>
      </c>
      <c r="G4">
        <f>E4*2</f>
        <v>4000000</v>
      </c>
      <c r="H4">
        <f>F4*2</f>
        <v>69120</v>
      </c>
    </row>
    <row r="5" spans="2:8" ht="18.75" thickBot="1">
      <c r="B5" s="3">
        <v>2</v>
      </c>
      <c r="C5" s="45" t="s">
        <v>77</v>
      </c>
      <c r="D5" s="9">
        <v>40320</v>
      </c>
      <c r="E5" s="46">
        <v>1400000</v>
      </c>
      <c r="F5" s="46">
        <v>56448</v>
      </c>
      <c r="G5">
        <f>E5*2</f>
        <v>2800000</v>
      </c>
      <c r="H5">
        <f>F5*2</f>
        <v>112896</v>
      </c>
    </row>
    <row r="6" spans="2:8" ht="18.75" thickBot="1">
      <c r="B6" s="47"/>
      <c r="C6" s="48" t="s">
        <v>78</v>
      </c>
      <c r="D6" s="49">
        <v>57600</v>
      </c>
      <c r="E6" s="4" t="s">
        <v>79</v>
      </c>
      <c r="F6" s="10">
        <v>91008</v>
      </c>
    </row>
  </sheetData>
  <mergeCells count="1">
    <mergeCell ref="B2:F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"/>
  <sheetViews>
    <sheetView rightToLeft="1" workbookViewId="0">
      <selection activeCell="M14" sqref="M14"/>
    </sheetView>
  </sheetViews>
  <sheetFormatPr defaultRowHeight="15"/>
  <sheetData>
    <row r="2" spans="2:6" ht="26.25" thickBot="1">
      <c r="B2" s="50" t="s">
        <v>80</v>
      </c>
    </row>
    <row r="3" spans="2:6" ht="84.75" thickBot="1">
      <c r="B3" s="1" t="s">
        <v>81</v>
      </c>
      <c r="C3" s="51" t="s">
        <v>82</v>
      </c>
      <c r="D3" s="51" t="s">
        <v>83</v>
      </c>
      <c r="E3" s="51" t="s">
        <v>84</v>
      </c>
      <c r="F3" s="51" t="s">
        <v>85</v>
      </c>
    </row>
    <row r="4" spans="2:6" ht="18.75" thickBot="1">
      <c r="B4" s="8">
        <v>36290</v>
      </c>
      <c r="C4" s="21">
        <v>0.44</v>
      </c>
      <c r="D4" s="21">
        <v>2.25</v>
      </c>
      <c r="E4" s="10">
        <v>1973</v>
      </c>
      <c r="F4" s="10">
        <v>2041</v>
      </c>
    </row>
    <row r="5" spans="2:6">
      <c r="B5" s="52">
        <f>B4*2</f>
        <v>72580</v>
      </c>
      <c r="C5" s="52"/>
      <c r="D5" s="52"/>
      <c r="E5" s="52">
        <f t="shared" ref="E5:F5" si="0">E4*2</f>
        <v>3946</v>
      </c>
      <c r="F5" s="52">
        <f t="shared" si="0"/>
        <v>4082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1"/>
  <sheetViews>
    <sheetView rightToLeft="1" topLeftCell="A3" workbookViewId="0">
      <selection activeCell="P17" sqref="P17"/>
    </sheetView>
  </sheetViews>
  <sheetFormatPr defaultRowHeight="15"/>
  <cols>
    <col min="1" max="1" width="9.140625" style="52"/>
    <col min="2" max="2" width="21.140625" style="52" customWidth="1"/>
    <col min="3" max="16384" width="9.140625" style="52"/>
  </cols>
  <sheetData>
    <row r="2" spans="2:12" ht="25.5">
      <c r="B2" s="79" t="s">
        <v>86</v>
      </c>
      <c r="C2" s="79"/>
      <c r="D2" s="79"/>
      <c r="E2" s="79"/>
      <c r="F2" s="79"/>
      <c r="G2" s="79"/>
    </row>
    <row r="3" spans="2:12" ht="15.75" thickBot="1">
      <c r="B3" s="53" t="s">
        <v>87</v>
      </c>
    </row>
    <row r="4" spans="2:12" ht="15.75" thickBot="1">
      <c r="B4" s="76" t="s">
        <v>88</v>
      </c>
      <c r="C4" s="77"/>
      <c r="D4" s="77"/>
      <c r="E4" s="77"/>
      <c r="F4" s="77"/>
      <c r="G4" s="78"/>
      <c r="H4" s="76"/>
      <c r="I4" s="77"/>
      <c r="J4" s="77"/>
      <c r="K4" s="77"/>
      <c r="L4" s="77"/>
    </row>
    <row r="5" spans="2:12" ht="15.75" thickBot="1">
      <c r="B5" s="58" t="s">
        <v>2</v>
      </c>
      <c r="C5" s="55" t="s">
        <v>89</v>
      </c>
      <c r="D5" s="55" t="s">
        <v>90</v>
      </c>
      <c r="E5" s="55" t="s">
        <v>91</v>
      </c>
      <c r="F5" s="55" t="s">
        <v>92</v>
      </c>
      <c r="G5" s="55" t="s">
        <v>93</v>
      </c>
      <c r="H5" s="55" t="s">
        <v>89</v>
      </c>
      <c r="I5" s="55" t="s">
        <v>90</v>
      </c>
      <c r="J5" s="55" t="s">
        <v>91</v>
      </c>
      <c r="K5" s="55" t="s">
        <v>92</v>
      </c>
      <c r="L5" s="55" t="s">
        <v>93</v>
      </c>
    </row>
    <row r="6" spans="2:12" ht="15.75" thickBot="1">
      <c r="B6" s="58" t="s">
        <v>94</v>
      </c>
      <c r="C6" s="56">
        <v>40320</v>
      </c>
      <c r="D6" s="55">
        <v>46080</v>
      </c>
      <c r="E6" s="55">
        <v>51840</v>
      </c>
      <c r="F6" s="55">
        <v>57600</v>
      </c>
      <c r="G6" s="55">
        <v>57600</v>
      </c>
      <c r="H6" s="52">
        <f>C6*2</f>
        <v>80640</v>
      </c>
      <c r="I6" s="52">
        <f t="shared" ref="I6:L21" si="0">D6*2</f>
        <v>92160</v>
      </c>
      <c r="J6" s="52">
        <f t="shared" si="0"/>
        <v>103680</v>
      </c>
      <c r="K6" s="52">
        <f t="shared" si="0"/>
        <v>115200</v>
      </c>
      <c r="L6" s="52">
        <f t="shared" si="0"/>
        <v>115200</v>
      </c>
    </row>
    <row r="7" spans="2:12" ht="15.75" thickBot="1">
      <c r="B7" s="58" t="s">
        <v>95</v>
      </c>
      <c r="C7" s="56">
        <v>63706</v>
      </c>
      <c r="D7" s="55">
        <v>72806</v>
      </c>
      <c r="E7" s="55">
        <v>81907</v>
      </c>
      <c r="F7" s="55">
        <v>91008</v>
      </c>
      <c r="G7" s="55">
        <v>91008</v>
      </c>
      <c r="H7" s="52">
        <f t="shared" ref="H7:L31" si="1">C7*2</f>
        <v>127412</v>
      </c>
      <c r="I7" s="52">
        <f t="shared" si="0"/>
        <v>145612</v>
      </c>
      <c r="J7" s="52">
        <f t="shared" si="0"/>
        <v>163814</v>
      </c>
      <c r="K7" s="52">
        <f t="shared" si="0"/>
        <v>182016</v>
      </c>
      <c r="L7" s="52">
        <f t="shared" si="0"/>
        <v>182016</v>
      </c>
    </row>
    <row r="8" spans="2:12" ht="15.75" thickBot="1">
      <c r="B8" s="76" t="s">
        <v>96</v>
      </c>
      <c r="C8" s="77"/>
      <c r="D8" s="77"/>
      <c r="E8" s="77"/>
      <c r="F8" s="77"/>
      <c r="G8" s="78"/>
      <c r="H8" s="76"/>
      <c r="I8" s="77"/>
      <c r="J8" s="77"/>
      <c r="K8" s="77"/>
      <c r="L8" s="77"/>
    </row>
    <row r="9" spans="2:12" ht="15.75" thickBot="1">
      <c r="B9" s="58" t="s">
        <v>97</v>
      </c>
      <c r="C9" s="57">
        <v>7620</v>
      </c>
      <c r="D9" s="57">
        <v>8709</v>
      </c>
      <c r="E9" s="57">
        <v>9798</v>
      </c>
      <c r="F9" s="57">
        <v>10886</v>
      </c>
      <c r="G9" s="57">
        <v>10886</v>
      </c>
      <c r="H9" s="52">
        <f t="shared" si="1"/>
        <v>15240</v>
      </c>
      <c r="I9" s="52">
        <f t="shared" si="0"/>
        <v>17418</v>
      </c>
      <c r="J9" s="52">
        <f t="shared" si="0"/>
        <v>19596</v>
      </c>
      <c r="K9" s="52">
        <f t="shared" si="0"/>
        <v>21772</v>
      </c>
      <c r="L9" s="52">
        <f t="shared" si="0"/>
        <v>21772</v>
      </c>
    </row>
    <row r="10" spans="2:12" ht="15.75" thickBot="1">
      <c r="B10" s="58" t="s">
        <v>98</v>
      </c>
      <c r="C10" s="57">
        <v>7852</v>
      </c>
      <c r="D10" s="57">
        <v>8974</v>
      </c>
      <c r="E10" s="57">
        <v>10096</v>
      </c>
      <c r="F10" s="57">
        <v>11218</v>
      </c>
      <c r="G10" s="57">
        <v>11218</v>
      </c>
      <c r="H10" s="52">
        <f t="shared" si="1"/>
        <v>15704</v>
      </c>
      <c r="I10" s="52">
        <f t="shared" si="0"/>
        <v>17948</v>
      </c>
      <c r="J10" s="52">
        <f t="shared" si="0"/>
        <v>20192</v>
      </c>
      <c r="K10" s="52">
        <f t="shared" si="0"/>
        <v>22436</v>
      </c>
      <c r="L10" s="52">
        <f t="shared" si="0"/>
        <v>22436</v>
      </c>
    </row>
    <row r="11" spans="2:12" ht="15.75" thickBot="1">
      <c r="B11" s="58" t="s">
        <v>99</v>
      </c>
      <c r="C11" s="57">
        <v>1732</v>
      </c>
      <c r="D11" s="57">
        <v>1979</v>
      </c>
      <c r="E11" s="57">
        <v>2227</v>
      </c>
      <c r="F11" s="57">
        <v>2474</v>
      </c>
      <c r="G11" s="57">
        <v>2474</v>
      </c>
      <c r="H11" s="52">
        <f t="shared" si="1"/>
        <v>3464</v>
      </c>
      <c r="I11" s="52">
        <f t="shared" si="0"/>
        <v>3958</v>
      </c>
      <c r="J11" s="52">
        <f t="shared" si="0"/>
        <v>4454</v>
      </c>
      <c r="K11" s="52">
        <f t="shared" si="0"/>
        <v>4948</v>
      </c>
      <c r="L11" s="52">
        <f t="shared" si="0"/>
        <v>4948</v>
      </c>
    </row>
    <row r="12" spans="2:12" ht="15.75" thickBot="1">
      <c r="B12" s="58" t="s">
        <v>100</v>
      </c>
      <c r="C12" s="57">
        <v>1373</v>
      </c>
      <c r="D12" s="57">
        <v>1569</v>
      </c>
      <c r="E12" s="57">
        <v>1765</v>
      </c>
      <c r="F12" s="57">
        <v>1961</v>
      </c>
      <c r="G12" s="57">
        <v>1961</v>
      </c>
      <c r="H12" s="52">
        <f t="shared" si="1"/>
        <v>2746</v>
      </c>
      <c r="I12" s="52">
        <f t="shared" si="0"/>
        <v>3138</v>
      </c>
      <c r="J12" s="52">
        <f t="shared" si="0"/>
        <v>3530</v>
      </c>
      <c r="K12" s="52">
        <f t="shared" si="0"/>
        <v>3922</v>
      </c>
      <c r="L12" s="52">
        <f t="shared" si="0"/>
        <v>3922</v>
      </c>
    </row>
    <row r="13" spans="2:12" ht="15.75" thickBot="1">
      <c r="B13" s="58" t="s">
        <v>101</v>
      </c>
      <c r="C13" s="55">
        <v>409</v>
      </c>
      <c r="D13" s="55">
        <v>467</v>
      </c>
      <c r="E13" s="55">
        <v>526</v>
      </c>
      <c r="F13" s="55">
        <v>584</v>
      </c>
      <c r="G13" s="55">
        <v>584</v>
      </c>
      <c r="H13" s="52">
        <f t="shared" si="1"/>
        <v>818</v>
      </c>
      <c r="I13" s="52">
        <f t="shared" si="0"/>
        <v>934</v>
      </c>
      <c r="J13" s="52">
        <f t="shared" si="0"/>
        <v>1052</v>
      </c>
      <c r="K13" s="52">
        <f t="shared" si="0"/>
        <v>1168</v>
      </c>
      <c r="L13" s="52">
        <f t="shared" si="0"/>
        <v>1168</v>
      </c>
    </row>
    <row r="14" spans="2:12" ht="15.75" thickBot="1">
      <c r="B14" s="58" t="s">
        <v>102</v>
      </c>
      <c r="C14" s="57">
        <v>2006</v>
      </c>
      <c r="D14" s="57">
        <v>2293</v>
      </c>
      <c r="E14" s="57">
        <v>2579</v>
      </c>
      <c r="F14" s="57">
        <v>2866</v>
      </c>
      <c r="G14" s="57">
        <v>2866</v>
      </c>
      <c r="H14" s="52">
        <f t="shared" si="1"/>
        <v>4012</v>
      </c>
      <c r="I14" s="52">
        <f t="shared" si="0"/>
        <v>4586</v>
      </c>
      <c r="J14" s="52">
        <f t="shared" si="0"/>
        <v>5158</v>
      </c>
      <c r="K14" s="52">
        <f t="shared" si="0"/>
        <v>5732</v>
      </c>
      <c r="L14" s="52">
        <f t="shared" si="0"/>
        <v>5732</v>
      </c>
    </row>
    <row r="15" spans="2:12" ht="15.75" thickBot="1">
      <c r="B15" s="58" t="s">
        <v>103</v>
      </c>
      <c r="C15" s="57">
        <v>20992</v>
      </c>
      <c r="D15" s="57">
        <v>23991</v>
      </c>
      <c r="E15" s="57">
        <v>26990</v>
      </c>
      <c r="F15" s="57">
        <v>29989</v>
      </c>
      <c r="G15" s="57">
        <v>29989</v>
      </c>
      <c r="H15" s="52">
        <f t="shared" si="1"/>
        <v>41984</v>
      </c>
      <c r="I15" s="52">
        <f t="shared" si="0"/>
        <v>47982</v>
      </c>
      <c r="J15" s="52">
        <f t="shared" si="0"/>
        <v>53980</v>
      </c>
      <c r="K15" s="52">
        <f t="shared" si="0"/>
        <v>59978</v>
      </c>
      <c r="L15" s="52">
        <f t="shared" si="0"/>
        <v>59978</v>
      </c>
    </row>
    <row r="16" spans="2:12" ht="15.75" thickBot="1">
      <c r="B16" s="58" t="s">
        <v>104</v>
      </c>
      <c r="C16" s="57">
        <v>20972</v>
      </c>
      <c r="D16" s="57">
        <v>23971</v>
      </c>
      <c r="E16" s="57">
        <v>26970</v>
      </c>
      <c r="F16" s="57">
        <v>29969</v>
      </c>
      <c r="G16" s="57">
        <v>29969</v>
      </c>
      <c r="H16" s="52">
        <f t="shared" si="1"/>
        <v>41944</v>
      </c>
      <c r="I16" s="52">
        <f t="shared" si="0"/>
        <v>47942</v>
      </c>
      <c r="J16" s="52">
        <f t="shared" si="0"/>
        <v>53940</v>
      </c>
      <c r="K16" s="52">
        <f t="shared" si="0"/>
        <v>59938</v>
      </c>
      <c r="L16" s="52">
        <f t="shared" si="0"/>
        <v>59938</v>
      </c>
    </row>
    <row r="17" spans="2:12" ht="15.75" thickBot="1">
      <c r="B17" s="58" t="s">
        <v>105</v>
      </c>
      <c r="C17" s="57">
        <v>42733</v>
      </c>
      <c r="D17" s="57">
        <v>48835</v>
      </c>
      <c r="E17" s="57">
        <v>54937</v>
      </c>
      <c r="F17" s="57">
        <v>61039</v>
      </c>
      <c r="G17" s="57">
        <v>61039</v>
      </c>
      <c r="H17" s="52">
        <f t="shared" si="1"/>
        <v>85466</v>
      </c>
      <c r="I17" s="52">
        <f t="shared" si="0"/>
        <v>97670</v>
      </c>
      <c r="J17" s="52">
        <f t="shared" si="0"/>
        <v>109874</v>
      </c>
      <c r="K17" s="52">
        <f t="shared" si="0"/>
        <v>122078</v>
      </c>
      <c r="L17" s="52">
        <f t="shared" si="0"/>
        <v>122078</v>
      </c>
    </row>
    <row r="18" spans="2:12" ht="15.75" thickBot="1">
      <c r="B18" s="76" t="s">
        <v>106</v>
      </c>
      <c r="C18" s="77"/>
      <c r="D18" s="77"/>
      <c r="E18" s="77"/>
      <c r="F18" s="77"/>
      <c r="G18" s="78"/>
      <c r="H18" s="76"/>
      <c r="I18" s="77"/>
      <c r="J18" s="77"/>
      <c r="K18" s="77"/>
      <c r="L18" s="77"/>
    </row>
    <row r="19" spans="2:12" ht="15.75" thickBot="1">
      <c r="B19" s="58" t="s">
        <v>107</v>
      </c>
      <c r="C19" s="57">
        <v>2672</v>
      </c>
      <c r="D19" s="57">
        <v>2672</v>
      </c>
      <c r="E19" s="57">
        <v>2672</v>
      </c>
      <c r="F19" s="57">
        <v>2672</v>
      </c>
      <c r="G19" s="57">
        <v>2672</v>
      </c>
      <c r="H19" s="52">
        <f t="shared" si="1"/>
        <v>5344</v>
      </c>
      <c r="I19" s="52">
        <f t="shared" si="0"/>
        <v>5344</v>
      </c>
      <c r="J19" s="52">
        <f t="shared" si="0"/>
        <v>5344</v>
      </c>
      <c r="K19" s="52">
        <f t="shared" si="0"/>
        <v>5344</v>
      </c>
      <c r="L19" s="52">
        <f t="shared" si="0"/>
        <v>5344</v>
      </c>
    </row>
    <row r="20" spans="2:12" ht="15.75" thickBot="1">
      <c r="B20" s="58" t="s">
        <v>108</v>
      </c>
      <c r="C20" s="55">
        <v>637</v>
      </c>
      <c r="D20" s="55">
        <v>728</v>
      </c>
      <c r="E20" s="55">
        <v>819</v>
      </c>
      <c r="F20" s="55">
        <v>910</v>
      </c>
      <c r="G20" s="55">
        <v>910</v>
      </c>
      <c r="H20" s="52">
        <f t="shared" si="1"/>
        <v>1274</v>
      </c>
      <c r="I20" s="52">
        <f t="shared" si="0"/>
        <v>1456</v>
      </c>
      <c r="J20" s="52">
        <f t="shared" si="0"/>
        <v>1638</v>
      </c>
      <c r="K20" s="52">
        <f t="shared" si="0"/>
        <v>1820</v>
      </c>
      <c r="L20" s="52">
        <f t="shared" si="0"/>
        <v>1820</v>
      </c>
    </row>
    <row r="21" spans="2:12" ht="15.75" thickBot="1">
      <c r="B21" s="58" t="s">
        <v>109</v>
      </c>
      <c r="C21" s="57">
        <v>3309</v>
      </c>
      <c r="D21" s="57">
        <v>3400</v>
      </c>
      <c r="E21" s="57">
        <v>3491</v>
      </c>
      <c r="F21" s="57">
        <v>3582</v>
      </c>
      <c r="G21" s="57">
        <v>3582</v>
      </c>
      <c r="H21" s="52">
        <f t="shared" si="1"/>
        <v>6618</v>
      </c>
      <c r="I21" s="52">
        <f t="shared" si="0"/>
        <v>6800</v>
      </c>
      <c r="J21" s="52">
        <f t="shared" si="0"/>
        <v>6982</v>
      </c>
      <c r="K21" s="52">
        <f t="shared" si="0"/>
        <v>7164</v>
      </c>
      <c r="L21" s="52">
        <f t="shared" si="0"/>
        <v>7164</v>
      </c>
    </row>
    <row r="22" spans="2:12" ht="15.75" thickBot="1">
      <c r="B22" s="58" t="s">
        <v>110</v>
      </c>
      <c r="C22" s="57">
        <v>39424</v>
      </c>
      <c r="D22" s="57">
        <v>45435</v>
      </c>
      <c r="E22" s="57">
        <v>51446</v>
      </c>
      <c r="F22" s="57">
        <v>57456</v>
      </c>
      <c r="G22" s="57">
        <v>57456</v>
      </c>
      <c r="H22" s="52">
        <f t="shared" si="1"/>
        <v>78848</v>
      </c>
      <c r="I22" s="52">
        <f t="shared" si="1"/>
        <v>90870</v>
      </c>
      <c r="J22" s="52">
        <f t="shared" si="1"/>
        <v>102892</v>
      </c>
      <c r="K22" s="52">
        <f t="shared" si="1"/>
        <v>114912</v>
      </c>
      <c r="L22" s="52">
        <f t="shared" si="1"/>
        <v>114912</v>
      </c>
    </row>
    <row r="23" spans="2:12" ht="15.75" thickBot="1">
      <c r="B23" s="54" t="s">
        <v>111</v>
      </c>
      <c r="C23" s="59"/>
      <c r="D23" s="59"/>
      <c r="E23" s="59"/>
      <c r="F23" s="59"/>
      <c r="G23" s="60"/>
      <c r="H23" s="76"/>
      <c r="I23" s="77"/>
      <c r="J23" s="77"/>
      <c r="K23" s="77"/>
      <c r="L23" s="77"/>
    </row>
    <row r="24" spans="2:12" ht="15.75" thickBot="1">
      <c r="B24" s="58" t="s">
        <v>112</v>
      </c>
      <c r="C24" s="55">
        <v>162</v>
      </c>
      <c r="D24" s="55">
        <v>162</v>
      </c>
      <c r="E24" s="55">
        <v>162</v>
      </c>
      <c r="F24" s="55">
        <v>162</v>
      </c>
      <c r="G24" s="55">
        <v>162</v>
      </c>
      <c r="H24" s="52">
        <f t="shared" si="1"/>
        <v>324</v>
      </c>
      <c r="I24" s="52">
        <f t="shared" si="1"/>
        <v>324</v>
      </c>
      <c r="J24" s="52">
        <f t="shared" si="1"/>
        <v>324</v>
      </c>
      <c r="K24" s="52">
        <f t="shared" si="1"/>
        <v>324</v>
      </c>
      <c r="L24" s="52">
        <f t="shared" si="1"/>
        <v>324</v>
      </c>
    </row>
    <row r="25" spans="2:12" ht="15.75" thickBot="1">
      <c r="B25" s="58" t="s">
        <v>113</v>
      </c>
      <c r="C25" s="55">
        <v>158</v>
      </c>
      <c r="D25" s="55">
        <v>158</v>
      </c>
      <c r="E25" s="55">
        <v>158</v>
      </c>
      <c r="F25" s="55">
        <v>158</v>
      </c>
      <c r="G25" s="55">
        <v>158</v>
      </c>
      <c r="H25" s="52">
        <f t="shared" si="1"/>
        <v>316</v>
      </c>
      <c r="I25" s="52">
        <f t="shared" si="1"/>
        <v>316</v>
      </c>
      <c r="J25" s="52">
        <f t="shared" si="1"/>
        <v>316</v>
      </c>
      <c r="K25" s="52">
        <f t="shared" si="1"/>
        <v>316</v>
      </c>
      <c r="L25" s="52">
        <f t="shared" si="1"/>
        <v>316</v>
      </c>
    </row>
    <row r="26" spans="2:12" ht="15.75" thickBot="1">
      <c r="B26" s="58" t="s">
        <v>114</v>
      </c>
      <c r="C26" s="57">
        <v>9069</v>
      </c>
      <c r="D26" s="57">
        <v>9069</v>
      </c>
      <c r="E26" s="57">
        <v>9069</v>
      </c>
      <c r="F26" s="57">
        <v>9069</v>
      </c>
      <c r="G26" s="57">
        <v>9069</v>
      </c>
      <c r="H26" s="52">
        <f t="shared" si="1"/>
        <v>18138</v>
      </c>
      <c r="I26" s="52">
        <f t="shared" si="1"/>
        <v>18138</v>
      </c>
      <c r="J26" s="52">
        <f t="shared" si="1"/>
        <v>18138</v>
      </c>
      <c r="K26" s="52">
        <f t="shared" si="1"/>
        <v>18138</v>
      </c>
      <c r="L26" s="52">
        <f t="shared" si="1"/>
        <v>18138</v>
      </c>
    </row>
    <row r="27" spans="2:12" ht="15.75" thickBot="1">
      <c r="B27" s="58" t="s">
        <v>115</v>
      </c>
      <c r="C27" s="57">
        <v>30355</v>
      </c>
      <c r="D27" s="57">
        <v>36365</v>
      </c>
      <c r="E27" s="57">
        <v>42376</v>
      </c>
      <c r="F27" s="57">
        <v>48387</v>
      </c>
      <c r="G27" s="57">
        <v>48387</v>
      </c>
      <c r="H27" s="52">
        <f t="shared" si="1"/>
        <v>60710</v>
      </c>
      <c r="I27" s="52">
        <f t="shared" si="1"/>
        <v>72730</v>
      </c>
      <c r="J27" s="52">
        <f t="shared" si="1"/>
        <v>84752</v>
      </c>
      <c r="K27" s="52">
        <f t="shared" si="1"/>
        <v>96774</v>
      </c>
      <c r="L27" s="52">
        <f t="shared" si="1"/>
        <v>96774</v>
      </c>
    </row>
    <row r="28" spans="2:12" ht="15.75" thickBot="1">
      <c r="B28" s="58" t="s">
        <v>116</v>
      </c>
      <c r="C28" s="57">
        <v>22766</v>
      </c>
      <c r="D28" s="57">
        <v>27274</v>
      </c>
      <c r="E28" s="57">
        <v>31782</v>
      </c>
      <c r="F28" s="57">
        <v>36290</v>
      </c>
      <c r="G28" s="57">
        <v>36290</v>
      </c>
      <c r="H28" s="52">
        <f t="shared" si="1"/>
        <v>45532</v>
      </c>
      <c r="I28" s="52">
        <f t="shared" si="1"/>
        <v>54548</v>
      </c>
      <c r="J28" s="52">
        <f t="shared" si="1"/>
        <v>63564</v>
      </c>
      <c r="K28" s="52">
        <f t="shared" si="1"/>
        <v>72580</v>
      </c>
      <c r="L28" s="52">
        <f t="shared" si="1"/>
        <v>72580</v>
      </c>
    </row>
    <row r="29" spans="2:12" ht="15.75" thickBot="1">
      <c r="B29" s="58" t="s">
        <v>117</v>
      </c>
      <c r="C29" s="55">
        <v>0</v>
      </c>
      <c r="D29" s="57">
        <v>22766</v>
      </c>
      <c r="E29" s="57">
        <v>50040</v>
      </c>
      <c r="F29" s="57">
        <v>81822</v>
      </c>
      <c r="G29" s="57">
        <v>118113</v>
      </c>
      <c r="H29" s="52">
        <f t="shared" si="1"/>
        <v>0</v>
      </c>
      <c r="I29" s="52">
        <f t="shared" si="1"/>
        <v>45532</v>
      </c>
      <c r="J29" s="52">
        <f t="shared" si="1"/>
        <v>100080</v>
      </c>
      <c r="K29" s="52">
        <f t="shared" si="1"/>
        <v>163644</v>
      </c>
      <c r="L29" s="52">
        <f t="shared" si="1"/>
        <v>236226</v>
      </c>
    </row>
    <row r="30" spans="2:12" ht="15.75" thickBot="1">
      <c r="B30" s="58" t="s">
        <v>118</v>
      </c>
      <c r="C30" s="55">
        <v>0.47</v>
      </c>
      <c r="D30" s="55">
        <v>0.67</v>
      </c>
      <c r="E30" s="55">
        <v>0.67</v>
      </c>
      <c r="F30" s="55">
        <v>0.67</v>
      </c>
      <c r="G30" s="55">
        <v>0.67</v>
      </c>
      <c r="H30" s="52">
        <f t="shared" si="1"/>
        <v>0.94</v>
      </c>
      <c r="I30" s="52">
        <f t="shared" si="1"/>
        <v>1.34</v>
      </c>
      <c r="J30" s="52">
        <f t="shared" si="1"/>
        <v>1.34</v>
      </c>
      <c r="K30" s="52">
        <f t="shared" si="1"/>
        <v>1.34</v>
      </c>
      <c r="L30" s="52">
        <f t="shared" si="1"/>
        <v>1.34</v>
      </c>
    </row>
    <row r="31" spans="2:12" ht="15.75" thickBot="1">
      <c r="B31" s="58" t="s">
        <v>119</v>
      </c>
      <c r="C31" s="55">
        <v>0.25</v>
      </c>
      <c r="D31" s="55">
        <v>0.37</v>
      </c>
      <c r="E31" s="55">
        <v>0.39</v>
      </c>
      <c r="F31" s="55">
        <v>0.4</v>
      </c>
      <c r="G31" s="55">
        <v>0.4</v>
      </c>
      <c r="H31" s="52">
        <f t="shared" si="1"/>
        <v>0.5</v>
      </c>
      <c r="I31" s="52">
        <f t="shared" si="1"/>
        <v>0.74</v>
      </c>
      <c r="J31" s="52">
        <f t="shared" si="1"/>
        <v>0.78</v>
      </c>
      <c r="K31" s="52">
        <f t="shared" si="1"/>
        <v>0.8</v>
      </c>
      <c r="L31" s="52">
        <f t="shared" si="1"/>
        <v>0.8</v>
      </c>
    </row>
  </sheetData>
  <mergeCells count="8">
    <mergeCell ref="B2:G2"/>
    <mergeCell ref="H4:L4"/>
    <mergeCell ref="H18:L18"/>
    <mergeCell ref="H23:L23"/>
    <mergeCell ref="H8:L8"/>
    <mergeCell ref="B4:G4"/>
    <mergeCell ref="B8:G8"/>
    <mergeCell ref="B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7"/>
  <sheetViews>
    <sheetView rightToLeft="1" topLeftCell="A2" workbookViewId="0">
      <selection activeCell="K16" sqref="K16:K17"/>
    </sheetView>
  </sheetViews>
  <sheetFormatPr defaultRowHeight="15"/>
  <cols>
    <col min="10" max="10" width="19.140625" customWidth="1"/>
  </cols>
  <sheetData>
    <row r="3" spans="2:11" ht="15.75" thickBot="1"/>
    <row r="4" spans="2:11" ht="18">
      <c r="B4" s="86" t="s">
        <v>13</v>
      </c>
      <c r="C4" s="88" t="s">
        <v>14</v>
      </c>
      <c r="D4" s="89"/>
      <c r="E4" s="86" t="s">
        <v>15</v>
      </c>
      <c r="F4" s="81" t="s">
        <v>120</v>
      </c>
      <c r="G4" s="80" t="s">
        <v>122</v>
      </c>
      <c r="H4" s="80" t="s">
        <v>16</v>
      </c>
    </row>
    <row r="5" spans="2:11" ht="18.75" thickBot="1">
      <c r="B5" s="87"/>
      <c r="C5" s="90"/>
      <c r="D5" s="91"/>
      <c r="E5" s="87"/>
      <c r="F5" s="82" t="s">
        <v>121</v>
      </c>
      <c r="G5" s="83" t="s">
        <v>17</v>
      </c>
      <c r="H5" s="83" t="s">
        <v>17</v>
      </c>
    </row>
    <row r="6" spans="2:11" ht="33" customHeight="1" thickBot="1">
      <c r="B6" s="8">
        <v>1</v>
      </c>
      <c r="C6" s="92" t="s">
        <v>123</v>
      </c>
      <c r="D6" s="93"/>
      <c r="E6" s="94">
        <v>1</v>
      </c>
      <c r="F6" s="94">
        <v>10340400</v>
      </c>
      <c r="G6" s="94">
        <v>1240848</v>
      </c>
      <c r="H6" s="98">
        <v>1240848</v>
      </c>
      <c r="I6" s="101">
        <f>F6</f>
        <v>10340400</v>
      </c>
      <c r="J6" s="102">
        <f>(F6*240000)/1000000</f>
        <v>2481696</v>
      </c>
      <c r="K6" s="102">
        <f>J6</f>
        <v>2481696</v>
      </c>
    </row>
    <row r="7" spans="2:11" ht="33" customHeight="1" thickBot="1">
      <c r="B7" s="8">
        <v>2</v>
      </c>
      <c r="C7" s="92" t="s">
        <v>124</v>
      </c>
      <c r="D7" s="93"/>
      <c r="E7" s="95"/>
      <c r="F7" s="95"/>
      <c r="G7" s="95"/>
      <c r="H7" s="97"/>
      <c r="I7" s="101"/>
      <c r="J7" s="102"/>
      <c r="K7" s="102"/>
    </row>
    <row r="8" spans="2:11" ht="18.75" thickBot="1">
      <c r="B8" s="8">
        <v>3</v>
      </c>
      <c r="C8" s="92" t="s">
        <v>125</v>
      </c>
      <c r="D8" s="93"/>
      <c r="E8" s="95"/>
      <c r="F8" s="95"/>
      <c r="G8" s="95"/>
      <c r="H8" s="97"/>
      <c r="I8" s="101"/>
      <c r="J8" s="102"/>
      <c r="K8" s="102"/>
    </row>
    <row r="9" spans="2:11" ht="18.75" thickBot="1">
      <c r="B9" s="8">
        <v>4</v>
      </c>
      <c r="C9" s="92" t="s">
        <v>126</v>
      </c>
      <c r="D9" s="93"/>
      <c r="E9" s="95"/>
      <c r="F9" s="95"/>
      <c r="G9" s="95"/>
      <c r="H9" s="97"/>
      <c r="I9" s="101"/>
      <c r="J9" s="102"/>
      <c r="K9" s="102"/>
    </row>
    <row r="10" spans="2:11" ht="18.75" thickBot="1">
      <c r="B10" s="8">
        <v>5</v>
      </c>
      <c r="C10" s="92" t="s">
        <v>127</v>
      </c>
      <c r="D10" s="93"/>
      <c r="E10" s="95"/>
      <c r="F10" s="95"/>
      <c r="G10" s="95"/>
      <c r="H10" s="97"/>
      <c r="I10" s="101"/>
      <c r="J10" s="102"/>
      <c r="K10" s="102"/>
    </row>
    <row r="11" spans="2:11" ht="18.75" thickBot="1">
      <c r="B11" s="8">
        <v>6</v>
      </c>
      <c r="C11" s="92" t="s">
        <v>128</v>
      </c>
      <c r="D11" s="93"/>
      <c r="E11" s="95"/>
      <c r="F11" s="95"/>
      <c r="G11" s="95"/>
      <c r="H11" s="97"/>
      <c r="I11" s="101"/>
      <c r="J11" s="102"/>
      <c r="K11" s="102"/>
    </row>
    <row r="12" spans="2:11" ht="18.75" thickBot="1">
      <c r="B12" s="8">
        <v>7</v>
      </c>
      <c r="C12" s="92" t="s">
        <v>129</v>
      </c>
      <c r="D12" s="93"/>
      <c r="E12" s="95"/>
      <c r="F12" s="95"/>
      <c r="G12" s="95"/>
      <c r="H12" s="97"/>
      <c r="I12" s="101"/>
      <c r="J12" s="102"/>
      <c r="K12" s="102"/>
    </row>
    <row r="13" spans="2:11" ht="18.75" thickBot="1">
      <c r="B13" s="8">
        <v>8</v>
      </c>
      <c r="C13" s="92" t="s">
        <v>130</v>
      </c>
      <c r="D13" s="93"/>
      <c r="E13" s="95"/>
      <c r="F13" s="95"/>
      <c r="G13" s="95"/>
      <c r="H13" s="97"/>
      <c r="I13" s="101"/>
      <c r="J13" s="102"/>
      <c r="K13" s="102"/>
    </row>
    <row r="14" spans="2:11" ht="18.75" thickBot="1">
      <c r="B14" s="8">
        <v>9</v>
      </c>
      <c r="C14" s="92" t="s">
        <v>131</v>
      </c>
      <c r="D14" s="93"/>
      <c r="E14" s="95"/>
      <c r="F14" s="95"/>
      <c r="G14" s="95"/>
      <c r="H14" s="97"/>
      <c r="I14" s="101"/>
      <c r="J14" s="102"/>
      <c r="K14" s="102"/>
    </row>
    <row r="15" spans="2:11" ht="18.75" thickBot="1">
      <c r="B15" s="8">
        <v>10</v>
      </c>
      <c r="C15" s="92" t="s">
        <v>132</v>
      </c>
      <c r="D15" s="93"/>
      <c r="E15" s="96"/>
      <c r="F15" s="96"/>
      <c r="G15" s="96"/>
      <c r="H15" s="99"/>
      <c r="I15" s="101"/>
      <c r="J15" s="102"/>
      <c r="K15" s="102"/>
    </row>
    <row r="16" spans="2:11" ht="18.75" thickBot="1">
      <c r="B16" s="3">
        <v>11</v>
      </c>
      <c r="C16" s="64" t="s">
        <v>133</v>
      </c>
      <c r="D16" s="65"/>
      <c r="E16" s="65"/>
      <c r="F16" s="65"/>
      <c r="G16" s="100"/>
      <c r="H16" s="84">
        <v>124085</v>
      </c>
      <c r="K16">
        <f>H16*2</f>
        <v>248170</v>
      </c>
    </row>
    <row r="17" spans="2:11" ht="18.75" thickBot="1">
      <c r="B17" s="64"/>
      <c r="C17" s="100"/>
      <c r="D17" s="69" t="s">
        <v>134</v>
      </c>
      <c r="E17" s="70"/>
      <c r="F17" s="70"/>
      <c r="G17" s="71"/>
      <c r="H17" s="85">
        <v>1364933</v>
      </c>
      <c r="K17" s="103">
        <f>SUM(K6:K16)</f>
        <v>2729866</v>
      </c>
    </row>
  </sheetData>
  <mergeCells count="23">
    <mergeCell ref="B17:C17"/>
    <mergeCell ref="D17:G17"/>
    <mergeCell ref="I6:I15"/>
    <mergeCell ref="J6:J15"/>
    <mergeCell ref="K6:K15"/>
    <mergeCell ref="C6:D6"/>
    <mergeCell ref="E6:E15"/>
    <mergeCell ref="F6:F15"/>
    <mergeCell ref="G6:G15"/>
    <mergeCell ref="H6:H15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G16"/>
    <mergeCell ref="B4:B5"/>
    <mergeCell ref="C4:D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rightToLeft="1" workbookViewId="0">
      <selection activeCell="D20" sqref="D20"/>
    </sheetView>
  </sheetViews>
  <sheetFormatPr defaultRowHeight="15"/>
  <cols>
    <col min="2" max="2" width="8" customWidth="1"/>
    <col min="3" max="3" width="25.85546875" customWidth="1"/>
    <col min="4" max="4" width="17.28515625" customWidth="1"/>
  </cols>
  <sheetData>
    <row r="2" spans="2:5" ht="26.25" thickBot="1">
      <c r="B2" s="66" t="s">
        <v>24</v>
      </c>
      <c r="C2" s="66"/>
      <c r="D2" s="66"/>
    </row>
    <row r="3" spans="2:5" ht="21">
      <c r="B3" s="67" t="s">
        <v>1</v>
      </c>
      <c r="C3" s="67" t="s">
        <v>2</v>
      </c>
      <c r="D3" s="11" t="s">
        <v>16</v>
      </c>
    </row>
    <row r="4" spans="2:5" ht="21.75" thickBot="1">
      <c r="B4" s="68"/>
      <c r="C4" s="68"/>
      <c r="D4" s="12" t="s">
        <v>17</v>
      </c>
    </row>
    <row r="5" spans="2:5" ht="18.75" thickBot="1">
      <c r="B5" s="3">
        <v>1</v>
      </c>
      <c r="C5" s="4" t="s">
        <v>18</v>
      </c>
      <c r="D5" s="5">
        <v>10886</v>
      </c>
      <c r="E5">
        <f>D5*2</f>
        <v>21772</v>
      </c>
    </row>
    <row r="6" spans="2:5" ht="18.75" thickBot="1">
      <c r="B6" s="3">
        <v>2</v>
      </c>
      <c r="C6" s="4" t="s">
        <v>19</v>
      </c>
      <c r="D6" s="5">
        <v>13890</v>
      </c>
      <c r="E6">
        <f t="shared" ref="E6:E11" si="0">D6*2</f>
        <v>27780</v>
      </c>
    </row>
    <row r="7" spans="2:5" ht="18.75" thickBot="1">
      <c r="B7" s="3">
        <v>3</v>
      </c>
      <c r="C7" s="4" t="s">
        <v>20</v>
      </c>
      <c r="D7" s="5">
        <v>2474</v>
      </c>
      <c r="E7">
        <f t="shared" si="0"/>
        <v>4948</v>
      </c>
    </row>
    <row r="8" spans="2:5" ht="18.75" thickBot="1">
      <c r="B8" s="3">
        <v>4</v>
      </c>
      <c r="C8" s="4" t="s">
        <v>21</v>
      </c>
      <c r="D8" s="5">
        <v>1961</v>
      </c>
      <c r="E8">
        <f t="shared" si="0"/>
        <v>3922</v>
      </c>
    </row>
    <row r="9" spans="2:5" ht="18.75" thickBot="1">
      <c r="B9" s="3">
        <v>5</v>
      </c>
      <c r="C9" s="4" t="s">
        <v>22</v>
      </c>
      <c r="D9" s="5">
        <v>2866</v>
      </c>
      <c r="E9">
        <f t="shared" si="0"/>
        <v>5732</v>
      </c>
    </row>
    <row r="10" spans="2:5" ht="18.75" thickBot="1">
      <c r="B10" s="3">
        <v>6</v>
      </c>
      <c r="C10" s="4" t="s">
        <v>23</v>
      </c>
      <c r="D10" s="4">
        <v>584</v>
      </c>
      <c r="E10">
        <f t="shared" si="0"/>
        <v>1168</v>
      </c>
    </row>
    <row r="11" spans="2:5" ht="18.75" thickBot="1">
      <c r="B11" s="13"/>
      <c r="C11" s="4" t="s">
        <v>12</v>
      </c>
      <c r="D11" s="5">
        <v>32661</v>
      </c>
      <c r="E11">
        <f t="shared" si="0"/>
        <v>65322</v>
      </c>
    </row>
  </sheetData>
  <mergeCells count="3">
    <mergeCell ref="B3:B4"/>
    <mergeCell ref="C3:C4"/>
    <mergeCell ref="B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"/>
  <sheetViews>
    <sheetView rightToLeft="1" tabSelected="1" workbookViewId="0">
      <selection activeCell="I5" sqref="I5"/>
    </sheetView>
  </sheetViews>
  <sheetFormatPr defaultRowHeight="15"/>
  <cols>
    <col min="2" max="2" width="7.140625" customWidth="1"/>
    <col min="3" max="7" width="11.85546875" customWidth="1"/>
  </cols>
  <sheetData>
    <row r="2" spans="2:9" ht="26.25" thickBot="1">
      <c r="B2" s="66" t="s">
        <v>18</v>
      </c>
      <c r="C2" s="66"/>
      <c r="D2" s="66"/>
      <c r="E2" s="66"/>
      <c r="F2" s="66"/>
      <c r="G2" s="66"/>
    </row>
    <row r="3" spans="2:9" ht="19.5">
      <c r="B3" s="62" t="s">
        <v>1</v>
      </c>
      <c r="C3" s="62" t="s">
        <v>25</v>
      </c>
      <c r="D3" s="62" t="s">
        <v>26</v>
      </c>
      <c r="E3" s="62" t="s">
        <v>27</v>
      </c>
      <c r="F3" s="14" t="s">
        <v>28</v>
      </c>
      <c r="G3" s="14" t="s">
        <v>16</v>
      </c>
    </row>
    <row r="4" spans="2:9" ht="20.25" thickBot="1">
      <c r="B4" s="63"/>
      <c r="C4" s="63"/>
      <c r="D4" s="63"/>
      <c r="E4" s="63"/>
      <c r="F4" s="15" t="s">
        <v>29</v>
      </c>
      <c r="G4" s="15" t="s">
        <v>17</v>
      </c>
    </row>
    <row r="5" spans="2:9" ht="18.75" thickBot="1">
      <c r="B5" s="3">
        <v>1</v>
      </c>
      <c r="C5" s="16" t="s">
        <v>30</v>
      </c>
      <c r="D5" s="16">
        <v>24192</v>
      </c>
      <c r="E5" s="16" t="s">
        <v>31</v>
      </c>
      <c r="F5" s="17">
        <v>450000</v>
      </c>
      <c r="G5" s="10">
        <v>10886</v>
      </c>
      <c r="H5" s="17">
        <f>F5*2</f>
        <v>900000</v>
      </c>
      <c r="I5" s="17">
        <f>G5*2</f>
        <v>21772</v>
      </c>
    </row>
    <row r="6" spans="2:9" ht="18.75" thickBot="1">
      <c r="B6" s="13"/>
      <c r="C6" s="69" t="s">
        <v>12</v>
      </c>
      <c r="D6" s="70"/>
      <c r="E6" s="70"/>
      <c r="F6" s="71"/>
      <c r="G6" s="10">
        <v>10886</v>
      </c>
      <c r="H6" s="17"/>
      <c r="I6" s="17">
        <f>G6*2</f>
        <v>21772</v>
      </c>
    </row>
  </sheetData>
  <mergeCells count="6">
    <mergeCell ref="C6:F6"/>
    <mergeCell ref="B2:G2"/>
    <mergeCell ref="B3:B4"/>
    <mergeCell ref="C3:C4"/>
    <mergeCell ref="D3:D4"/>
    <mergeCell ref="E3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rightToLeft="1" workbookViewId="0">
      <selection activeCell="J19" sqref="J19"/>
    </sheetView>
  </sheetViews>
  <sheetFormatPr defaultRowHeight="15"/>
  <cols>
    <col min="3" max="3" width="24" customWidth="1"/>
    <col min="5" max="5" width="10.85546875" customWidth="1"/>
  </cols>
  <sheetData>
    <row r="1" spans="2:8" ht="15.75" thickBot="1"/>
    <row r="2" spans="2:8" ht="39">
      <c r="B2" s="62" t="s">
        <v>1</v>
      </c>
      <c r="C2" s="62" t="s">
        <v>2</v>
      </c>
      <c r="D2" s="62" t="s">
        <v>15</v>
      </c>
      <c r="E2" s="14" t="s">
        <v>32</v>
      </c>
      <c r="F2" s="14" t="s">
        <v>34</v>
      </c>
    </row>
    <row r="3" spans="2:8" ht="39.75" thickBot="1">
      <c r="B3" s="63"/>
      <c r="C3" s="63"/>
      <c r="D3" s="63"/>
      <c r="E3" s="15" t="s">
        <v>33</v>
      </c>
      <c r="F3" s="15" t="s">
        <v>35</v>
      </c>
    </row>
    <row r="4" spans="2:8" ht="18.75" thickBot="1">
      <c r="B4" s="8">
        <v>1</v>
      </c>
      <c r="C4" s="18" t="s">
        <v>36</v>
      </c>
      <c r="D4" s="19">
        <v>1</v>
      </c>
      <c r="E4" s="20">
        <v>35000000</v>
      </c>
      <c r="F4" s="21">
        <v>420</v>
      </c>
      <c r="G4">
        <f>E4*2</f>
        <v>70000000</v>
      </c>
      <c r="H4">
        <f>F4*2</f>
        <v>840</v>
      </c>
    </row>
    <row r="5" spans="2:8" ht="18.75" thickBot="1">
      <c r="B5" s="8">
        <v>2</v>
      </c>
      <c r="C5" s="18" t="s">
        <v>37</v>
      </c>
      <c r="D5" s="19">
        <v>4</v>
      </c>
      <c r="E5" s="20">
        <v>15000000</v>
      </c>
      <c r="F5" s="21">
        <v>720</v>
      </c>
      <c r="G5">
        <f t="shared" ref="G5:G7" si="0">E5*2</f>
        <v>30000000</v>
      </c>
      <c r="H5">
        <f t="shared" ref="H5:H10" si="1">F5*2</f>
        <v>1440</v>
      </c>
    </row>
    <row r="6" spans="2:8" ht="18.75" thickBot="1">
      <c r="B6" s="8">
        <v>3</v>
      </c>
      <c r="C6" s="18" t="s">
        <v>38</v>
      </c>
      <c r="D6" s="19">
        <v>2</v>
      </c>
      <c r="E6" s="20">
        <v>12000000</v>
      </c>
      <c r="F6" s="21">
        <v>288</v>
      </c>
      <c r="G6">
        <f t="shared" si="0"/>
        <v>24000000</v>
      </c>
      <c r="H6">
        <f t="shared" si="1"/>
        <v>576</v>
      </c>
    </row>
    <row r="7" spans="2:8" ht="18.75" thickBot="1">
      <c r="B7" s="8">
        <v>4</v>
      </c>
      <c r="C7" s="18" t="s">
        <v>39</v>
      </c>
      <c r="D7" s="19">
        <v>1</v>
      </c>
      <c r="E7" s="20">
        <v>12000000</v>
      </c>
      <c r="F7" s="21">
        <v>144</v>
      </c>
      <c r="G7">
        <f t="shared" si="0"/>
        <v>24000000</v>
      </c>
      <c r="H7">
        <f t="shared" si="1"/>
        <v>288</v>
      </c>
    </row>
    <row r="8" spans="2:8" ht="18.75" thickBot="1">
      <c r="B8" s="8"/>
      <c r="C8" s="18" t="s">
        <v>40</v>
      </c>
      <c r="D8" s="19">
        <v>8</v>
      </c>
      <c r="E8" s="22"/>
      <c r="F8" s="10">
        <v>1572</v>
      </c>
      <c r="H8">
        <f t="shared" si="1"/>
        <v>3144</v>
      </c>
    </row>
    <row r="9" spans="2:8" ht="18.75" thickBot="1">
      <c r="B9" s="8"/>
      <c r="C9" s="23" t="s">
        <v>41</v>
      </c>
      <c r="D9" s="23"/>
      <c r="E9" s="21"/>
      <c r="F9" s="10">
        <v>1100</v>
      </c>
      <c r="H9">
        <f t="shared" si="1"/>
        <v>2200</v>
      </c>
    </row>
    <row r="10" spans="2:8" ht="18.75" thickBot="1">
      <c r="B10" s="8"/>
      <c r="C10" s="23" t="s">
        <v>40</v>
      </c>
      <c r="D10" s="23"/>
      <c r="E10" s="21"/>
      <c r="F10" s="10">
        <v>2672</v>
      </c>
      <c r="H10">
        <f t="shared" si="1"/>
        <v>5344</v>
      </c>
    </row>
    <row r="13" spans="2:8" ht="15.75" thickBot="1"/>
    <row r="14" spans="2:8" ht="39">
      <c r="B14" s="62" t="s">
        <v>1</v>
      </c>
      <c r="C14" s="62" t="s">
        <v>2</v>
      </c>
      <c r="D14" s="62" t="s">
        <v>15</v>
      </c>
      <c r="E14" s="14" t="s">
        <v>32</v>
      </c>
      <c r="F14" s="14" t="s">
        <v>34</v>
      </c>
    </row>
    <row r="15" spans="2:8" ht="39.75" thickBot="1">
      <c r="B15" s="63"/>
      <c r="C15" s="63"/>
      <c r="D15" s="63"/>
      <c r="E15" s="15" t="s">
        <v>33</v>
      </c>
      <c r="F15" s="15" t="s">
        <v>17</v>
      </c>
    </row>
    <row r="16" spans="2:8" ht="18.75" thickBot="1">
      <c r="B16" s="8">
        <v>1</v>
      </c>
      <c r="C16" s="24" t="s">
        <v>42</v>
      </c>
      <c r="D16" s="19">
        <v>4</v>
      </c>
      <c r="E16" s="20">
        <v>23000000</v>
      </c>
      <c r="F16" s="10">
        <v>1104</v>
      </c>
      <c r="G16">
        <f>E16*2</f>
        <v>46000000</v>
      </c>
      <c r="H16">
        <f>F16*2</f>
        <v>2208</v>
      </c>
    </row>
    <row r="17" spans="2:8" ht="18.75" thickBot="1">
      <c r="B17" s="8">
        <v>2</v>
      </c>
      <c r="C17" s="25" t="s">
        <v>43</v>
      </c>
      <c r="D17" s="26">
        <v>8</v>
      </c>
      <c r="E17" s="27">
        <v>20000000</v>
      </c>
      <c r="F17" s="10">
        <v>1920</v>
      </c>
      <c r="G17">
        <f t="shared" ref="G17:G18" si="2">E17*2</f>
        <v>40000000</v>
      </c>
      <c r="H17">
        <f t="shared" ref="H17:H21" si="3">F17*2</f>
        <v>3840</v>
      </c>
    </row>
    <row r="18" spans="2:8" ht="18.75" thickBot="1">
      <c r="B18" s="8">
        <v>3</v>
      </c>
      <c r="C18" s="28" t="s">
        <v>44</v>
      </c>
      <c r="D18" s="19">
        <v>20</v>
      </c>
      <c r="E18" s="29">
        <v>12000000</v>
      </c>
      <c r="F18" s="10">
        <v>2880</v>
      </c>
      <c r="G18">
        <f t="shared" si="2"/>
        <v>24000000</v>
      </c>
      <c r="H18">
        <f t="shared" si="3"/>
        <v>5760</v>
      </c>
    </row>
    <row r="19" spans="2:8" ht="18.75" thickBot="1">
      <c r="B19" s="30"/>
      <c r="C19" s="24" t="s">
        <v>12</v>
      </c>
      <c r="D19" s="19">
        <v>32</v>
      </c>
      <c r="E19" s="22"/>
      <c r="F19" s="10">
        <v>5904</v>
      </c>
      <c r="H19">
        <f t="shared" si="3"/>
        <v>11808</v>
      </c>
    </row>
    <row r="20" spans="2:8" ht="18.75" thickBot="1">
      <c r="B20" s="13"/>
      <c r="C20" s="31" t="s">
        <v>45</v>
      </c>
      <c r="D20" s="23"/>
      <c r="E20" s="21"/>
      <c r="F20" s="10">
        <v>5314</v>
      </c>
      <c r="H20">
        <f t="shared" si="3"/>
        <v>10628</v>
      </c>
    </row>
    <row r="21" spans="2:8" ht="18.75" thickBot="1">
      <c r="B21" s="13"/>
      <c r="C21" s="31" t="s">
        <v>12</v>
      </c>
      <c r="D21" s="23"/>
      <c r="E21" s="21"/>
      <c r="F21" s="10">
        <v>11218</v>
      </c>
      <c r="H21">
        <f t="shared" si="3"/>
        <v>22436</v>
      </c>
    </row>
  </sheetData>
  <mergeCells count="6">
    <mergeCell ref="B2:B3"/>
    <mergeCell ref="C2:C3"/>
    <mergeCell ref="D2:D3"/>
    <mergeCell ref="B14:B15"/>
    <mergeCell ref="C14:C15"/>
    <mergeCell ref="D14:D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rightToLeft="1" workbookViewId="0">
      <selection activeCell="I12" sqref="I12"/>
    </sheetView>
  </sheetViews>
  <sheetFormatPr defaultRowHeight="15"/>
  <cols>
    <col min="3" max="3" width="15" customWidth="1"/>
  </cols>
  <sheetData>
    <row r="1" spans="2:9" ht="15.75" thickBot="1"/>
    <row r="2" spans="2:9" ht="39">
      <c r="B2" s="62" t="s">
        <v>1</v>
      </c>
      <c r="C2" s="62" t="s">
        <v>2</v>
      </c>
      <c r="D2" s="62" t="s">
        <v>27</v>
      </c>
      <c r="E2" s="72" t="s">
        <v>26</v>
      </c>
      <c r="F2" s="14" t="s">
        <v>28</v>
      </c>
      <c r="G2" s="6" t="s">
        <v>16</v>
      </c>
    </row>
    <row r="3" spans="2:9" ht="20.25" thickBot="1">
      <c r="B3" s="63"/>
      <c r="C3" s="63"/>
      <c r="D3" s="63"/>
      <c r="E3" s="73"/>
      <c r="F3" s="15" t="s">
        <v>29</v>
      </c>
      <c r="G3" s="7" t="s">
        <v>17</v>
      </c>
    </row>
    <row r="4" spans="2:9" ht="18.75" thickBot="1">
      <c r="B4" s="3">
        <v>1</v>
      </c>
      <c r="C4" s="4" t="s">
        <v>46</v>
      </c>
      <c r="D4" s="4" t="s">
        <v>47</v>
      </c>
      <c r="E4" s="17">
        <v>210000</v>
      </c>
      <c r="F4" s="10">
        <v>3500</v>
      </c>
      <c r="G4" s="21">
        <v>735</v>
      </c>
      <c r="H4">
        <f>F4*2</f>
        <v>7000</v>
      </c>
      <c r="I4">
        <f>G4*2</f>
        <v>1470</v>
      </c>
    </row>
    <row r="5" spans="2:9" ht="18.75" thickBot="1">
      <c r="B5" s="3">
        <v>2</v>
      </c>
      <c r="C5" s="4" t="s">
        <v>48</v>
      </c>
      <c r="D5" s="4" t="s">
        <v>49</v>
      </c>
      <c r="E5" s="10">
        <v>4500</v>
      </c>
      <c r="F5" s="10">
        <v>10000</v>
      </c>
      <c r="G5" s="21">
        <v>45</v>
      </c>
      <c r="H5">
        <f t="shared" ref="H5:H8" si="0">F5*2</f>
        <v>20000</v>
      </c>
      <c r="I5">
        <f t="shared" ref="I5:I10" si="1">G5*2</f>
        <v>90</v>
      </c>
    </row>
    <row r="6" spans="2:9" ht="18.75" thickBot="1">
      <c r="B6" s="3">
        <v>3</v>
      </c>
      <c r="C6" s="4" t="s">
        <v>50</v>
      </c>
      <c r="D6" s="4" t="s">
        <v>51</v>
      </c>
      <c r="E6" s="10">
        <v>1800000</v>
      </c>
      <c r="F6" s="21">
        <v>750</v>
      </c>
      <c r="G6" s="10">
        <v>1350</v>
      </c>
      <c r="H6">
        <f t="shared" si="0"/>
        <v>1500</v>
      </c>
      <c r="I6">
        <f t="shared" si="1"/>
        <v>2700</v>
      </c>
    </row>
    <row r="7" spans="2:9" ht="18.75" thickBot="1">
      <c r="B7" s="3">
        <v>4</v>
      </c>
      <c r="C7" s="4" t="s">
        <v>52</v>
      </c>
      <c r="D7" s="4" t="s">
        <v>53</v>
      </c>
      <c r="E7" s="10">
        <v>84000</v>
      </c>
      <c r="F7" s="10">
        <v>3500</v>
      </c>
      <c r="G7" s="21">
        <v>294</v>
      </c>
      <c r="H7">
        <f t="shared" si="0"/>
        <v>7000</v>
      </c>
      <c r="I7">
        <f t="shared" si="1"/>
        <v>588</v>
      </c>
    </row>
    <row r="8" spans="2:9" ht="18.75" thickBot="1">
      <c r="B8" s="3">
        <v>5</v>
      </c>
      <c r="C8" s="4" t="s">
        <v>54</v>
      </c>
      <c r="D8" s="4" t="s">
        <v>49</v>
      </c>
      <c r="E8" s="10">
        <v>3000</v>
      </c>
      <c r="F8" s="10">
        <v>10000</v>
      </c>
      <c r="G8" s="21">
        <v>30</v>
      </c>
      <c r="H8">
        <f t="shared" si="0"/>
        <v>20000</v>
      </c>
      <c r="I8">
        <f t="shared" si="1"/>
        <v>60</v>
      </c>
    </row>
    <row r="9" spans="2:9" ht="18.75" thickBot="1">
      <c r="B9" s="3">
        <v>6</v>
      </c>
      <c r="C9" s="4" t="s">
        <v>55</v>
      </c>
      <c r="D9" s="21" t="s">
        <v>56</v>
      </c>
      <c r="E9" s="21" t="s">
        <v>57</v>
      </c>
      <c r="F9" s="21">
        <v>0</v>
      </c>
      <c r="G9" s="21">
        <v>20</v>
      </c>
      <c r="H9">
        <f>F9*2</f>
        <v>0</v>
      </c>
      <c r="I9">
        <f t="shared" si="1"/>
        <v>40</v>
      </c>
    </row>
    <row r="10" spans="2:9" ht="18.75" thickBot="1">
      <c r="B10" s="3"/>
      <c r="C10" s="69" t="s">
        <v>12</v>
      </c>
      <c r="D10" s="70"/>
      <c r="E10" s="71"/>
      <c r="F10" s="32"/>
      <c r="G10" s="10">
        <v>2474</v>
      </c>
      <c r="I10">
        <f t="shared" si="1"/>
        <v>4948</v>
      </c>
    </row>
  </sheetData>
  <mergeCells count="5">
    <mergeCell ref="B2:B3"/>
    <mergeCell ref="C2:C3"/>
    <mergeCell ref="D2:D3"/>
    <mergeCell ref="E2:E3"/>
    <mergeCell ref="C10:E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rightToLeft="1" workbookViewId="0">
      <selection activeCell="G31" sqref="G31"/>
    </sheetView>
  </sheetViews>
  <sheetFormatPr defaultRowHeight="15"/>
  <cols>
    <col min="3" max="3" width="25.28515625" customWidth="1"/>
    <col min="5" max="5" width="13.42578125" customWidth="1"/>
  </cols>
  <sheetData>
    <row r="2" spans="2:6" ht="26.25" thickBot="1">
      <c r="B2" s="66" t="s">
        <v>58</v>
      </c>
      <c r="C2" s="66"/>
      <c r="D2" s="66"/>
      <c r="E2" s="66"/>
    </row>
    <row r="3" spans="2:6" ht="20.25" thickBot="1">
      <c r="B3" s="33" t="s">
        <v>1</v>
      </c>
      <c r="C3" s="34" t="s">
        <v>2</v>
      </c>
      <c r="D3" s="34" t="s">
        <v>59</v>
      </c>
      <c r="E3" s="34" t="s">
        <v>60</v>
      </c>
    </row>
    <row r="4" spans="2:6" ht="18.75" thickBot="1">
      <c r="B4" s="3">
        <v>1</v>
      </c>
      <c r="C4" s="35" t="s">
        <v>61</v>
      </c>
      <c r="D4" s="4">
        <v>30</v>
      </c>
      <c r="E4" s="4">
        <v>907</v>
      </c>
      <c r="F4">
        <f>E4*2</f>
        <v>1814</v>
      </c>
    </row>
    <row r="5" spans="2:6" ht="18.75" thickBot="1">
      <c r="B5" s="3">
        <v>2</v>
      </c>
      <c r="C5" s="35" t="s">
        <v>62</v>
      </c>
      <c r="D5" s="4">
        <v>30</v>
      </c>
      <c r="E5" s="5">
        <v>1815</v>
      </c>
      <c r="F5">
        <f t="shared" ref="F5:F6" si="0">E5*2</f>
        <v>3630</v>
      </c>
    </row>
    <row r="6" spans="2:6" ht="18.75" thickBot="1">
      <c r="B6" s="36"/>
      <c r="C6" s="74" t="s">
        <v>12</v>
      </c>
      <c r="D6" s="75"/>
      <c r="E6" s="5">
        <v>2722</v>
      </c>
      <c r="F6">
        <f t="shared" si="0"/>
        <v>5444</v>
      </c>
    </row>
  </sheetData>
  <mergeCells count="2">
    <mergeCell ref="C6:D6"/>
    <mergeCell ref="B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rightToLeft="1" workbookViewId="0">
      <selection activeCell="E3" sqref="E3"/>
    </sheetView>
  </sheetViews>
  <sheetFormatPr defaultRowHeight="15"/>
  <cols>
    <col min="3" max="3" width="28.28515625" customWidth="1"/>
    <col min="4" max="4" width="11.7109375" customWidth="1"/>
  </cols>
  <sheetData>
    <row r="1" spans="2:5" ht="15.75" thickBot="1"/>
    <row r="2" spans="2:5" ht="19.5" thickBot="1">
      <c r="B2" s="37" t="s">
        <v>1</v>
      </c>
      <c r="C2" s="38" t="s">
        <v>2</v>
      </c>
      <c r="D2" s="38" t="s">
        <v>60</v>
      </c>
    </row>
    <row r="3" spans="2:5" ht="23.25" thickBot="1">
      <c r="B3" s="39">
        <v>1</v>
      </c>
      <c r="C3" s="40" t="s">
        <v>63</v>
      </c>
      <c r="D3" s="5">
        <v>78100</v>
      </c>
      <c r="E3">
        <f>D3*2</f>
        <v>156200</v>
      </c>
    </row>
    <row r="4" spans="2:5" ht="23.25" thickBot="1">
      <c r="B4" s="39">
        <v>2</v>
      </c>
      <c r="C4" s="40" t="s">
        <v>11</v>
      </c>
      <c r="D4" s="4">
        <v>809</v>
      </c>
      <c r="E4">
        <f t="shared" ref="E4:E6" si="0">D4*2</f>
        <v>1618</v>
      </c>
    </row>
    <row r="5" spans="2:5" ht="23.25" thickBot="1">
      <c r="B5" s="39">
        <v>3</v>
      </c>
      <c r="C5" s="40" t="s">
        <v>64</v>
      </c>
      <c r="D5" s="5">
        <v>2722</v>
      </c>
      <c r="E5">
        <f t="shared" si="0"/>
        <v>5444</v>
      </c>
    </row>
    <row r="6" spans="2:5" ht="24.75" thickBot="1">
      <c r="B6" s="41"/>
      <c r="C6" s="42" t="s">
        <v>12</v>
      </c>
      <c r="D6" s="5">
        <v>81631</v>
      </c>
      <c r="E6">
        <f t="shared" si="0"/>
        <v>163262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محسن اسحاقی</dc:creator>
  <cp:lastModifiedBy>محسن اسحاقی</cp:lastModifiedBy>
  <dcterms:created xsi:type="dcterms:W3CDTF">2020-09-13T10:32:19Z</dcterms:created>
  <dcterms:modified xsi:type="dcterms:W3CDTF">2020-09-16T05:35:45Z</dcterms:modified>
</cp:coreProperties>
</file>